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https://athleticsmanitoba-my.sharepoint.com/personal/execdirector_athleticsmanitoba_com/Documents/Group Shared/Work From Home 2020/"/>
    </mc:Choice>
  </mc:AlternateContent>
  <xr:revisionPtr revIDLastSave="63" documentId="8_{DC358DC8-A04C-485A-815C-89378D8DA43C}" xr6:coauthVersionLast="45" xr6:coauthVersionMax="45" xr10:uidLastSave="{6DEF92D1-3FBD-41AA-8A58-3A3846ADCFAB}"/>
  <bookViews>
    <workbookView xWindow="20370" yWindow="-120" windowWidth="29040" windowHeight="17640" activeTab="2"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 i="15" l="1"/>
  <c r="H73" i="15" l="1"/>
  <c r="D30" i="17" l="1"/>
  <c r="D29" i="17"/>
  <c r="D28" i="17"/>
  <c r="D27" i="17"/>
  <c r="D53" i="17" l="1"/>
  <c r="D52" i="17"/>
  <c r="D51" i="17"/>
  <c r="D50" i="17"/>
  <c r="D49" i="17"/>
  <c r="D48" i="17"/>
  <c r="D26" i="17"/>
  <c r="D25" i="17"/>
  <c r="D54" i="17" l="1"/>
  <c r="C6" i="15" s="1"/>
  <c r="D31" i="17"/>
  <c r="H71" i="15"/>
  <c r="G71" i="15"/>
  <c r="D75" i="15" s="1"/>
  <c r="F71" i="15"/>
  <c r="D74" i="15" s="1"/>
  <c r="I68" i="15"/>
  <c r="I67" i="15"/>
  <c r="I66" i="15"/>
  <c r="I63" i="15"/>
  <c r="I58" i="15"/>
  <c r="I59" i="15"/>
  <c r="I60" i="15"/>
  <c r="I61" i="15"/>
  <c r="I62" i="15"/>
  <c r="I57" i="15"/>
  <c r="I54" i="15"/>
  <c r="I48" i="15"/>
  <c r="I49" i="15"/>
  <c r="I50" i="15"/>
  <c r="I51" i="15"/>
  <c r="I52" i="15"/>
  <c r="I53" i="15"/>
  <c r="I47" i="15"/>
  <c r="I42" i="15"/>
  <c r="I43" i="15"/>
  <c r="I44" i="15"/>
  <c r="I41" i="15"/>
  <c r="I35" i="15"/>
  <c r="I36" i="15"/>
  <c r="I37" i="15"/>
  <c r="I38" i="15"/>
  <c r="I39" i="15"/>
  <c r="I34" i="15"/>
  <c r="I30" i="15"/>
  <c r="I31" i="15"/>
  <c r="I32" i="15"/>
  <c r="I29" i="15"/>
  <c r="I24" i="15"/>
  <c r="I25" i="15"/>
  <c r="I26" i="15"/>
  <c r="I27" i="15"/>
  <c r="I23" i="15"/>
  <c r="I22" i="15"/>
  <c r="I20" i="15"/>
  <c r="I21" i="15"/>
  <c r="I19" i="15"/>
  <c r="I16" i="15"/>
  <c r="I17" i="15"/>
  <c r="I15" i="15"/>
  <c r="I13" i="15"/>
  <c r="I11" i="15"/>
  <c r="I12" i="15"/>
  <c r="I10" i="15"/>
  <c r="G73" i="15" l="1"/>
  <c r="E75" i="15" s="1"/>
  <c r="F73" i="15"/>
  <c r="E74" i="15" s="1"/>
  <c r="I71" i="15" l="1"/>
  <c r="E73"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<sst xmlns="http://schemas.openxmlformats.org/spreadsheetml/2006/main" count="401" uniqueCount="328">
  <si>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</si>
  <si>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</si>
  <si>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</si>
  <si>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</si>
  <si>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</si>
  <si>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</si>
  <si>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</si>
  <si>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</si>
  <si>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</si>
  <si>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</si>
  <si>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</si>
  <si>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</si>
  <si>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</si>
  <si>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</si>
  <si>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</si>
  <si>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</si>
  <si>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</si>
  <si>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</si>
  <si>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</si>
  <si>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</si>
  <si>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</si>
  <si>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</si>
  <si>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</si>
  <si>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</si>
  <si>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</si>
  <si>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</si>
  <si>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</si>
  <si>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</si>
  <si>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</si>
  <si>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</si>
  <si>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</si>
  <si>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</si>
  <si>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</si>
  <si>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</si>
  <si>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</si>
  <si>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</si>
  <si>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</si>
  <si>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</si>
  <si>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</si>
  <si>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</si>
  <si>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</si>
  <si>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</si>
  <si>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</si>
  <si>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</si>
  <si>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</si>
  <si>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</si>
  <si>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</si>
  <si>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</si>
  <si>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</si>
  <si>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</si>
  <si>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</si>
  <si>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</si>
  <si>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</si>
  <si>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</si>
  <si>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</si>
  <si>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</si>
  <si>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</si>
  <si>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</si>
  <si>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</si>
  <si>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</si>
  <si>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</si>
  <si>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</si>
  <si>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</si>
  <si>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</si>
  <si>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</si>
  <si>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</si>
  <si>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</si>
  <si>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</si>
  <si>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</si>
  <si>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</si>
  <si>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</si>
  <si>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</si>
  <si>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</si>
  <si>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</si>
  <si>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</si>
  <si>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</si>
  <si>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</si>
  <si>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</si>
  <si>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</si>
  <si>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</si>
  <si>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6) Will higher risk athletes, staff/senior volunteers and coaches (those over the age of 65 and/or those with co-morbidities) be self-contained and protected?</t>
  </si>
  <si>
    <t>7) Will athletes be able to arrive prepared, train and leave?</t>
  </si>
  <si>
    <t>8) Will athletes be encouraged and able to practice physical distancing at all times?</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</si>
  <si>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</si>
  <si>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</si>
  <si>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</si>
  <si>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</si>
  <si>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</si>
  <si>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3) Will the training schedule be staggered to ensure no overlap of groups or nodes?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</si>
  <si>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</si>
  <si>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</si>
  <si>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</si>
  <si>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</si>
  <si>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</si>
  <si>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</si>
  <si>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</si>
  <si>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</si>
  <si>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</si>
  <si>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</si>
  <si>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</si>
  <si>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</si>
  <si>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</si>
  <si>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</si>
  <si>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</si>
  <si>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</si>
  <si>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</si>
  <si>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</si>
  <si>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</si>
  <si>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</si>
  <si>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</si>
  <si>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</si>
  <si>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</si>
  <si>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</si>
  <si>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</si>
  <si>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</si>
  <si>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</si>
  <si>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</si>
  <si>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</si>
  <si>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</si>
  <si>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</si>
  <si>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</si>
  <si>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</si>
  <si>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</si>
  <si>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</si>
  <si>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</si>
  <si>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</si>
  <si>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</si>
  <si>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</si>
  <si>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</si>
  <si>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</si>
  <si>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</si>
  <si>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</si>
  <si>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</si>
  <si>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</si>
  <si>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</si>
  <si>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</si>
  <si>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</si>
  <si>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</si>
  <si>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</si>
  <si>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</si>
  <si>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</si>
  <si>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</si>
  <si>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</si>
  <si>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</si>
  <si>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</si>
  <si>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</si>
  <si>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</si>
  <si>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</si>
  <si>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</si>
  <si>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</si>
  <si>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</si>
  <si>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</si>
  <si>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</si>
  <si>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</si>
  <si>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</si>
  <si>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</si>
  <si>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</si>
  <si>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</si>
  <si>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</si>
  <si>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</si>
  <si>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</si>
  <si>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</si>
  <si>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</si>
  <si>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</si>
  <si>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</si>
  <si>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</si>
  <si>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</si>
  <si>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</si>
  <si>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</si>
  <si>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</si>
  <si>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</si>
  <si>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</si>
  <si>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</si>
  <si>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</si>
  <si>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</si>
  <si>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</si>
  <si>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</si>
  <si>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</si>
  <si>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</si>
  <si>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</si>
  <si>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</si>
  <si>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</si>
  <si>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</si>
  <si>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</si>
  <si>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</si>
  <si>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</si>
  <si>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</si>
  <si>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</si>
  <si>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</si>
  <si>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</si>
  <si>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</si>
  <si>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</si>
  <si>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</si>
  <si>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</si>
  <si>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</si>
  <si>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</si>
  <si>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</si>
  <si>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</si>
  <si>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</si>
  <si>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</si>
  <si>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</si>
  <si>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</si>
  <si>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</si>
  <si>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</si>
  <si>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</si>
  <si>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</si>
  <si>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</si>
  <si>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</si>
  <si>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</si>
  <si>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</si>
  <si>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</si>
  <si>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</si>
  <si>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</si>
  <si>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</si>
  <si>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</si>
  <si>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</si>
  <si>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</si>
  <si>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</si>
  <si>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</si>
  <si>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</si>
  <si>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</si>
  <si>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</si>
  <si>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</si>
  <si>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</si>
  <si>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</si>
  <si>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</si>
  <si>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</si>
  <si>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</si>
  <si>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</si>
  <si>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</si>
  <si>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</si>
  <si>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</si>
  <si>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</si>
  <si>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</si>
  <si>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</si>
  <si>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</si>
  <si>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</si>
  <si>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</si>
  <si>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</si>
  <si>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</si>
  <si>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</si>
  <si>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</si>
  <si>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</si>
  <si>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</si>
  <si>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</si>
  <si>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</si>
  <si>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</si>
  <si>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</si>
  <si>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</si>
  <si>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</si>
  <si>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</si>
  <si>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</si>
  <si>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</si>
  <si>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</si>
  <si>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</si>
  <si>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</si>
  <si>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</si>
  <si>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</si>
  <si>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</si>
  <si>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</si>
  <si>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</si>
  <si>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</si>
  <si>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</si>
  <si>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</si>
  <si>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</si>
  <si>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</si>
  <si>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</si>
  <si>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</si>
  <si>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</si>
  <si>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</si>
  <si>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</si>
  <si>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</si>
  <si>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</si>
  <si>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</si>
  <si>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</si>
  <si>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</si>
  <si>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</si>
  <si>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</si>
  <si>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</si>
  <si>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</si>
  <si>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</si>
  <si>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</si>
  <si>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</si>
  <si>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</si>
  <si>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</si>
  <si>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</si>
  <si>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</si>
  <si>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</si>
  <si>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</si>
  <si>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</si>
  <si>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</si>
  <si>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</si>
  <si>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</si>
  <si>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</si>
  <si>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</si>
  <si>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</si>
  <si>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</si>
  <si>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</si>
  <si>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 xml:space="preserve">Equipment </t>
  </si>
  <si>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</si>
  <si>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</si>
  <si>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</si>
  <si>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</si>
  <si>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</si>
  <si>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</si>
  <si>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</si>
  <si>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</si>
  <si>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</si>
  <si>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</si>
  <si>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</si>
  <si>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</si>
  <si>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</si>
  <si>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</si>
  <si>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</si>
  <si>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</si>
  <si>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</si>
  <si>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</si>
  <si>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</si>
  <si>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</si>
  <si>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https://ca.thrive.health/</t>
  </si>
  <si>
    <t>Comments/Details</t>
  </si>
  <si>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at the training facility and shared through Club social media.
Consequences should be immediate and include their immediate removal of all access to the training facility and group training until rectified.</t>
  </si>
  <si>
    <t xml:space="preserve">All athletes MUST have their own water bottles and towels, etc. Water bottles should be filled at home. </t>
  </si>
  <si>
    <t>Athletes must arrive dressed to train, do as much preparation at home, and leave straight from training.
Any wet or sweaty clothing is to be placed in a plastic bag, taken home, and washed/dried at home.</t>
  </si>
  <si>
    <t xml:space="preserve">Athletes should not use common areas at the facility or parking lot - "Get In, Train, Get Out".
Traffic flow and scheduling must avoid crowding and bottlenecks where congregation may occur.
At all times the 2m physical distancing rule must be enforced.
</t>
  </si>
  <si>
    <t>2) Will the training facility access be controlled and regulated?</t>
  </si>
  <si>
    <t>Water bottles and gels/nutrition snacks for the workout should be kept in sealed zip lock type bags.
Each athlete and coach should have a separate zip lock type bag for disposing of any used tissues and gel wrappers, etc. These bags must be disposed of either at home or in the lidded garbage containers in the facility.</t>
  </si>
  <si>
    <t>As noted above, every athlete and coach/staff/volunteer must be screened prior to starting at the training facility.
SEE ATHLETE SPECIFIC MEASURES SECTION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</si>
</sst>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0">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3">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6"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15" fontId="18" fillId="0" borderId="13" xfId="1" applyNumberFormat="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Fill="1" applyBorder="1" applyAlignment="1">
      <alignment horizontal="center" vertical="center" wrapText="1"/>
    </xf>
    <xf numFmtId="0" fontId="50" fillId="0" borderId="52" xfId="1" applyFont="1" applyFill="1" applyBorder="1" applyAlignment="1">
      <alignment horizontal="center" vertical="center" wrapText="1"/>
    </xf>
    <xf numFmtId="0" fontId="50" fillId="0" borderId="51" xfId="1" applyFont="1" applyFill="1" applyBorder="1" applyAlignment="1">
      <alignment horizontal="center" vertical="center" wrapText="1"/>
    </xf>
    <xf numFmtId="0" fontId="50" fillId="0" borderId="50" xfId="1" applyFont="1" applyBorder="1" applyAlignment="1">
      <alignment horizontal="left" vertical="center" wrapText="1"/>
    </xf>
    <xf numFmtId="0" fontId="50" fillId="0" borderId="52" xfId="1" applyFont="1" applyBorder="1" applyAlignment="1">
      <alignment horizontal="left" vertical="center" wrapText="1"/>
    </xf>
    <xf numFmtId="0" fontId="50" fillId="0" borderId="51" xfId="1" applyFont="1" applyBorder="1" applyAlignment="1">
      <alignment horizontal="left"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printerSettings" Target="../printerSettings/printerSettings2.bin"/><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ca.thrive.health/"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opLeftCell="A7" zoomScale="120" zoomScaleNormal="120" workbookViewId="0">
      <selection activeCell="D1" sqref="D1"/>
    </sheetView>
  </sheetViews>
  <sheetFormatPr defaultColWidth="8.85546875" defaultRowHeight="14.25"/>
  <cols>
    <col min="1" max="16384" width="8.85546875" style="73"/>
  </cols>
  <sheetData>
    <row r="2" spans="1:15" s="72" customFormat="1" ht="24.95" customHeight="1">
      <c r="A2" s="75"/>
      <c r="B2" s="75"/>
      <c r="C2" s="75"/>
      <c r="D2" s="75"/>
      <c r="E2" s="75"/>
      <c r="F2" s="75"/>
      <c r="G2" s="75"/>
      <c r="H2" s="75"/>
      <c r="I2" s="75"/>
      <c r="J2" s="75"/>
      <c r="K2" s="75"/>
      <c r="L2" s="75"/>
      <c r="M2" s="75"/>
      <c r="N2" s="75"/>
      <c r="O2" s="75"/>
    </row>
    <row r="3" spans="1:15" s="72" customFormat="1" ht="24.9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220</v>
      </c>
      <c r="I1" s="2" t="s">
        <v>221</v>
      </c>
      <c r="J1" s="2">
        <v>3</v>
      </c>
      <c r="K1" s="2">
        <v>2</v>
      </c>
      <c r="L1" s="2">
        <v>3</v>
      </c>
      <c r="M1" s="2">
        <v>3</v>
      </c>
      <c r="N1" s="2">
        <v>2</v>
      </c>
      <c r="P1" s="2" t="s">
        <v>222</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2578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223</v>
      </c>
      <c r="F1" s="2" t="s">
        <v>224</v>
      </c>
      <c r="G1" s="2">
        <v>2</v>
      </c>
      <c r="H1" s="2">
        <v>2</v>
      </c>
      <c r="J1" s="2" t="s">
        <v>225</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2578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226</v>
      </c>
      <c r="G1" s="2" t="s">
        <v>227</v>
      </c>
      <c r="H1" s="2">
        <v>3</v>
      </c>
      <c r="I1" s="2">
        <v>2</v>
      </c>
      <c r="J1" s="2">
        <v>3</v>
      </c>
      <c r="L1" s="2" t="s">
        <v>228</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2578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229</v>
      </c>
      <c r="I1" s="2" t="s">
        <v>230</v>
      </c>
      <c r="J1" s="2">
        <v>3</v>
      </c>
      <c r="K1" s="2">
        <v>2</v>
      </c>
      <c r="L1" s="2">
        <v>2</v>
      </c>
      <c r="M1" s="2" t="s">
        <v>18</v>
      </c>
      <c r="N1" s="2">
        <v>2</v>
      </c>
      <c r="P1" s="2" t="s">
        <v>231</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2578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232</v>
      </c>
      <c r="G1" s="2" t="s">
        <v>233</v>
      </c>
      <c r="H1" s="2">
        <v>3</v>
      </c>
      <c r="I1" s="2">
        <v>3</v>
      </c>
      <c r="J1" s="2">
        <v>2</v>
      </c>
      <c r="L1" s="2" t="s">
        <v>234</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2578125" defaultRowHeight="15.75" customHeight="1"/>
  <cols>
    <col min="1" max="1" width="28.42578125" customWidth="1"/>
    <col min="2" max="2" width="40.42578125" customWidth="1"/>
    <col min="3" max="3" width="20.42578125" customWidth="1"/>
    <col min="4" max="4" width="10.42578125" customWidth="1"/>
  </cols>
  <sheetData>
    <row r="1" spans="1:4" ht="15.75" customHeight="1">
      <c r="A1" s="9" t="s">
        <v>235</v>
      </c>
      <c r="B1" s="1">
        <f>'Staff Knowledge'!L2+'Specific Measures'!T2+'Emergency Readiness'!AX2+'Isolation Capacity'!P2+'Stakeholder Coordination'!J2+'Logistics Coordination'!L2+'Risk Communication'!P2+'Public Health'!L2</f>
        <v>234</v>
      </c>
    </row>
    <row r="5" spans="1:4" ht="15.75" customHeight="1">
      <c r="A5" s="9" t="s">
        <v>236</v>
      </c>
    </row>
    <row r="6" spans="1:4" ht="12.75">
      <c r="A6" s="2" t="s">
        <v>237</v>
      </c>
      <c r="B6" s="2">
        <v>1</v>
      </c>
    </row>
    <row r="7" spans="1:4" ht="12.75">
      <c r="A7" s="2" t="s">
        <v>238</v>
      </c>
      <c r="B7" s="2">
        <v>0</v>
      </c>
    </row>
    <row r="8" spans="1:4" ht="12.75">
      <c r="A8" s="2" t="s">
        <v>239</v>
      </c>
      <c r="B8" s="2">
        <v>2</v>
      </c>
    </row>
    <row r="12" spans="1:4" ht="15.75" customHeight="1">
      <c r="A12" s="9" t="s">
        <v>240</v>
      </c>
    </row>
    <row r="13" spans="1:4" ht="15.75" customHeight="1">
      <c r="A13" s="10" t="s">
        <v>241</v>
      </c>
      <c r="B13" s="339" t="s">
        <v>242</v>
      </c>
      <c r="C13" s="340"/>
      <c r="D13" s="341"/>
    </row>
    <row r="14" spans="1:4" ht="15.75" customHeight="1">
      <c r="A14" s="11" t="s">
        <v>243</v>
      </c>
      <c r="B14" s="342" t="s">
        <v>244</v>
      </c>
      <c r="C14" s="340"/>
      <c r="D14" s="341"/>
    </row>
    <row r="15" spans="1:4" ht="15.75" customHeight="1">
      <c r="A15" s="12" t="s">
        <v>245</v>
      </c>
      <c r="B15" s="339" t="s">
        <v>246</v>
      </c>
      <c r="C15" s="340"/>
      <c r="D15" s="341"/>
    </row>
    <row r="16" spans="1:4" ht="15.75" customHeight="1">
      <c r="A16" s="13" t="s">
        <v>247</v>
      </c>
      <c r="B16" s="342" t="s">
        <v>248</v>
      </c>
      <c r="C16" s="340"/>
      <c r="D16" s="341"/>
    </row>
    <row r="17" spans="1:4" ht="15.75" customHeight="1">
      <c r="A17" s="14" t="s">
        <v>249</v>
      </c>
      <c r="B17" s="342" t="s">
        <v>250</v>
      </c>
      <c r="C17" s="340"/>
      <c r="D17" s="341"/>
    </row>
    <row r="21" spans="1:4" ht="15.75" customHeight="1">
      <c r="A21" s="9" t="s">
        <v>251</v>
      </c>
      <c r="B21" s="9" t="s">
        <v>252</v>
      </c>
      <c r="C21" s="9" t="s">
        <v>253</v>
      </c>
    </row>
    <row r="22" spans="1:4" ht="12.75">
      <c r="A22" s="2" t="s">
        <v>254</v>
      </c>
      <c r="B22" s="2" t="s">
        <v>255</v>
      </c>
      <c r="C22" s="15" t="s">
        <v>256</v>
      </c>
    </row>
    <row r="23" spans="1:4" ht="12.75">
      <c r="A23" s="2" t="s">
        <v>257</v>
      </c>
      <c r="B23" s="2" t="s">
        <v>258</v>
      </c>
      <c r="C23" s="15" t="s">
        <v>259</v>
      </c>
    </row>
    <row r="27" spans="1:4" ht="15.75" customHeight="1">
      <c r="A27" s="16" t="s">
        <v>260</v>
      </c>
      <c r="B27" s="16" t="s">
        <v>252</v>
      </c>
      <c r="C27" s="16" t="s">
        <v>253</v>
      </c>
    </row>
    <row r="28" spans="1:4" ht="12.75">
      <c r="A28" s="2" t="s">
        <v>261</v>
      </c>
    </row>
    <row r="29" spans="1:4" ht="12.75">
      <c r="A29" s="2" t="s">
        <v>262</v>
      </c>
    </row>
    <row r="30" spans="1:4" ht="12.75">
      <c r="A30" s="2" t="s">
        <v>263</v>
      </c>
    </row>
    <row r="31" spans="1:4" ht="12.75">
      <c r="A31" s="4" t="s">
        <v>264</v>
      </c>
      <c r="B31" s="4" t="s">
        <v>265</v>
      </c>
      <c r="C31" s="15" t="s">
        <v>266</v>
      </c>
    </row>
    <row r="32" spans="1:4" ht="12.75">
      <c r="A32" s="4" t="s">
        <v>267</v>
      </c>
      <c r="B32" s="2" t="s">
        <v>268</v>
      </c>
      <c r="C32" s="15" t="s">
        <v>269</v>
      </c>
    </row>
    <row r="33" spans="1:3" ht="12.75">
      <c r="A33" s="4" t="s">
        <v>270</v>
      </c>
      <c r="B33" s="2" t="s">
        <v>271</v>
      </c>
      <c r="C33" s="15" t="s">
        <v>272</v>
      </c>
    </row>
    <row r="34" spans="1:3" ht="12.75">
      <c r="A34" s="4" t="s">
        <v>273</v>
      </c>
      <c r="B34" s="2" t="s">
        <v>274</v>
      </c>
      <c r="C34" s="15" t="s">
        <v>275</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49" zoomScale="55" zoomScaleNormal="55" zoomScalePageLayoutView="75" workbookViewId="0">
      <selection activeCell="C48" sqref="C48"/>
    </sheetView>
  </sheetViews>
  <sheetFormatPr defaultColWidth="9.140625" defaultRowHeight="14.25"/>
  <cols>
    <col min="1" max="1" width="9.140625" style="23"/>
    <col min="2" max="2" width="65.5703125" style="23" customWidth="1"/>
    <col min="3" max="4" width="11.5703125" style="23" customWidth="1"/>
    <col min="5" max="5" width="68.28515625" style="23" customWidth="1"/>
    <col min="6" max="6" width="23.85546875" style="23" customWidth="1"/>
    <col min="7" max="7" width="26.42578125" style="23" customWidth="1"/>
    <col min="8" max="8" width="24.42578125" style="23" customWidth="1"/>
    <col min="9" max="9" width="13.140625" style="23" customWidth="1"/>
    <col min="10" max="12" width="9.140625" style="23"/>
    <col min="13" max="13" width="21.42578125" style="23" customWidth="1"/>
    <col min="14" max="14" width="18.42578125" style="23" customWidth="1"/>
    <col min="15" max="15" width="20.140625" style="23" customWidth="1"/>
    <col min="16" max="16" width="16.85546875" style="23" customWidth="1"/>
    <col min="17" max="17" width="22.42578125" style="23" customWidth="1"/>
    <col min="18" max="19" width="9.140625" style="23"/>
    <col min="20" max="20" width="40.42578125" style="23" customWidth="1"/>
    <col min="21" max="16384" width="9.140625" style="23"/>
  </cols>
  <sheetData>
    <row r="1" spans="2:9" ht="33.6" customHeight="1" thickBot="1"/>
    <row r="2" spans="2:9" ht="30" customHeight="1" thickBot="1">
      <c r="B2" s="286" t="s">
        <v>277</v>
      </c>
      <c r="C2" s="287"/>
      <c r="D2" s="287"/>
      <c r="E2" s="288"/>
      <c r="F2" s="45"/>
      <c r="G2" s="45"/>
      <c r="H2" s="45"/>
      <c r="I2" s="45"/>
    </row>
    <row r="3" spans="2:9" ht="30" customHeight="1" thickBot="1">
      <c r="B3" s="46"/>
      <c r="C3" s="46"/>
      <c r="D3" s="46"/>
      <c r="E3" s="46"/>
      <c r="F3" s="45"/>
      <c r="G3" s="45"/>
      <c r="H3" s="45"/>
      <c r="I3" s="45"/>
    </row>
    <row r="4" spans="2:9" ht="30" customHeight="1">
      <c r="B4" s="76" t="s">
        <v>0</v>
      </c>
      <c r="C4" s="294"/>
      <c r="D4" s="295"/>
      <c r="E4" s="296"/>
      <c r="F4" s="45"/>
      <c r="G4" s="45"/>
      <c r="H4" s="45"/>
      <c r="I4" s="45"/>
    </row>
    <row r="5" spans="2:9" ht="30" customHeight="1">
      <c r="B5" s="77" t="s">
        <v>1</v>
      </c>
      <c r="C5" s="289"/>
      <c r="D5" s="289"/>
      <c r="E5" s="290"/>
      <c r="F5" s="47"/>
      <c r="G5" s="47"/>
      <c r="H5" s="47"/>
      <c r="I5" s="47"/>
    </row>
    <row r="6" spans="2:9" ht="30" customHeight="1">
      <c r="B6" s="77" t="s">
        <v>2</v>
      </c>
      <c r="C6" s="291"/>
      <c r="D6" s="292"/>
      <c r="E6" s="293"/>
      <c r="F6" s="47"/>
      <c r="G6" s="47"/>
      <c r="H6" s="47"/>
      <c r="I6" s="47"/>
    </row>
    <row r="7" spans="2:9" ht="27" customHeight="1">
      <c r="B7" s="78" t="s">
        <v>3</v>
      </c>
      <c r="C7" s="261"/>
      <c r="D7" s="261"/>
      <c r="E7" s="262"/>
      <c r="F7" s="57"/>
      <c r="G7" s="47"/>
      <c r="H7" s="47"/>
      <c r="I7" s="47"/>
    </row>
    <row r="8" spans="2:9" ht="60.95" customHeight="1">
      <c r="B8" s="78" t="s">
        <v>4</v>
      </c>
      <c r="C8" s="291"/>
      <c r="D8" s="292"/>
      <c r="E8" s="293"/>
      <c r="F8" s="57"/>
      <c r="G8" s="47"/>
      <c r="H8" s="47"/>
      <c r="I8" s="47"/>
    </row>
    <row r="9" spans="2:9" ht="30" customHeight="1">
      <c r="B9" s="78" t="s">
        <v>5</v>
      </c>
      <c r="C9" s="261"/>
      <c r="D9" s="261"/>
      <c r="E9" s="262"/>
      <c r="F9" s="47"/>
      <c r="G9" s="47"/>
      <c r="H9" s="47"/>
      <c r="I9" s="47"/>
    </row>
    <row r="10" spans="2:9" ht="30" customHeight="1">
      <c r="B10" s="297" t="s">
        <v>6</v>
      </c>
      <c r="C10" s="298"/>
      <c r="D10" s="298"/>
      <c r="E10" s="299"/>
      <c r="F10" s="47"/>
      <c r="G10" s="47"/>
      <c r="H10" s="47"/>
      <c r="I10" s="47"/>
    </row>
    <row r="11" spans="2:9" ht="56.45" customHeight="1">
      <c r="B11" s="78" t="s">
        <v>7</v>
      </c>
      <c r="C11" s="261"/>
      <c r="D11" s="261"/>
      <c r="E11" s="262"/>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1"/>
      <c r="D14" s="261"/>
      <c r="E14" s="262"/>
      <c r="F14" s="47"/>
      <c r="G14" s="47"/>
      <c r="H14" s="47"/>
      <c r="I14" s="47"/>
    </row>
    <row r="15" spans="2:9" ht="51.75" thickBot="1">
      <c r="B15" s="79" t="s">
        <v>11</v>
      </c>
      <c r="C15" s="263"/>
      <c r="D15" s="263"/>
      <c r="E15" s="264"/>
      <c r="F15" s="47"/>
      <c r="G15" s="48"/>
      <c r="H15" s="47"/>
      <c r="I15" s="47"/>
    </row>
    <row r="17" spans="2:10" ht="15" thickBot="1"/>
    <row r="18" spans="2:10" ht="56.1" customHeight="1" thickBot="1">
      <c r="B18" s="265" t="s">
        <v>12</v>
      </c>
      <c r="C18" s="266"/>
      <c r="D18" s="266"/>
      <c r="E18" s="267"/>
    </row>
    <row r="19" spans="2:10" ht="72.95" customHeight="1">
      <c r="B19" s="268" t="s">
        <v>278</v>
      </c>
      <c r="C19" s="269"/>
      <c r="D19" s="269"/>
      <c r="E19" s="270"/>
      <c r="F19" s="49"/>
      <c r="G19" s="49"/>
      <c r="H19" s="49"/>
      <c r="I19" s="49"/>
    </row>
    <row r="20" spans="2:10" ht="48" customHeight="1">
      <c r="B20" s="268"/>
      <c r="C20" s="269"/>
      <c r="D20" s="269"/>
      <c r="E20" s="270"/>
      <c r="F20" s="49"/>
      <c r="G20" s="49"/>
      <c r="H20" s="49"/>
      <c r="I20" s="49"/>
    </row>
    <row r="21" spans="2:10" ht="66.599999999999994" customHeight="1" thickBot="1">
      <c r="B21" s="271"/>
      <c r="C21" s="272"/>
      <c r="D21" s="272"/>
      <c r="E21" s="273"/>
      <c r="F21" s="49"/>
      <c r="G21" s="50"/>
      <c r="H21" s="49"/>
      <c r="I21" s="49"/>
    </row>
    <row r="22" spans="2:10" ht="29.45" customHeight="1">
      <c r="B22" s="274" t="s">
        <v>13</v>
      </c>
      <c r="C22" s="275"/>
      <c r="D22" s="275"/>
      <c r="E22" s="276"/>
      <c r="F22" s="42"/>
      <c r="G22" s="42"/>
      <c r="H22" s="42"/>
      <c r="I22" s="42"/>
    </row>
    <row r="23" spans="2:10" ht="62.1" customHeight="1" thickBot="1">
      <c r="B23" s="280" t="s">
        <v>14</v>
      </c>
      <c r="C23" s="281"/>
      <c r="D23" s="281"/>
      <c r="E23" s="282"/>
      <c r="F23" s="51"/>
      <c r="G23" s="51"/>
      <c r="H23" s="51"/>
      <c r="I23" s="51"/>
      <c r="J23" s="51"/>
    </row>
    <row r="24" spans="2:10" ht="60.75">
      <c r="B24" s="80" t="s">
        <v>15</v>
      </c>
      <c r="C24" s="81" t="s">
        <v>16</v>
      </c>
      <c r="D24" s="81" t="s">
        <v>17</v>
      </c>
      <c r="E24" s="81" t="s">
        <v>18</v>
      </c>
      <c r="F24" s="52"/>
      <c r="G24" s="52"/>
      <c r="H24" s="52"/>
      <c r="I24" s="53"/>
      <c r="J24" s="53"/>
    </row>
    <row r="25" spans="2:10" ht="93" customHeight="1">
      <c r="B25" s="82" t="s">
        <v>19</v>
      </c>
      <c r="C25" s="143">
        <v>0</v>
      </c>
      <c r="D25" s="83">
        <f t="shared" ref="D25:D26" si="0">C25</f>
        <v>0</v>
      </c>
      <c r="E25" s="84" t="s">
        <v>20</v>
      </c>
      <c r="F25" s="52"/>
      <c r="G25" s="52"/>
      <c r="H25" s="52"/>
      <c r="I25" s="53"/>
      <c r="J25" s="53"/>
    </row>
    <row r="26" spans="2:10" ht="71.099999999999994" customHeight="1">
      <c r="B26" s="82" t="s">
        <v>21</v>
      </c>
      <c r="C26" s="143">
        <v>0</v>
      </c>
      <c r="D26" s="83">
        <f t="shared" si="0"/>
        <v>0</v>
      </c>
      <c r="E26" s="84"/>
      <c r="F26" s="52"/>
      <c r="G26" s="52"/>
      <c r="H26" s="52"/>
      <c r="I26" s="53"/>
      <c r="J26" s="53"/>
    </row>
    <row r="27" spans="2:10" ht="110.1" customHeight="1">
      <c r="B27" s="85" t="s">
        <v>22</v>
      </c>
      <c r="C27" s="143">
        <v>0</v>
      </c>
      <c r="D27" s="83">
        <f>C27</f>
        <v>0</v>
      </c>
      <c r="E27" s="84" t="s">
        <v>23</v>
      </c>
      <c r="F27" s="52"/>
      <c r="G27" s="52"/>
      <c r="H27" s="52"/>
      <c r="I27" s="53"/>
      <c r="J27" s="53"/>
    </row>
    <row r="28" spans="2:10" ht="113.1" customHeight="1">
      <c r="B28" s="85" t="s">
        <v>24</v>
      </c>
      <c r="C28" s="143">
        <v>0</v>
      </c>
      <c r="D28" s="83">
        <f>C28</f>
        <v>0</v>
      </c>
      <c r="E28" s="84"/>
      <c r="F28" s="52"/>
      <c r="G28" s="52"/>
      <c r="H28" s="52"/>
      <c r="I28" s="53"/>
      <c r="J28" s="53"/>
    </row>
    <row r="29" spans="2:10" ht="87.95" customHeight="1">
      <c r="B29" s="82" t="s">
        <v>312</v>
      </c>
      <c r="C29" s="143">
        <v>0</v>
      </c>
      <c r="D29" s="83">
        <f>C29</f>
        <v>0</v>
      </c>
      <c r="E29" s="84"/>
      <c r="F29" s="52"/>
      <c r="G29" s="52"/>
      <c r="H29" s="52"/>
      <c r="I29" s="53"/>
      <c r="J29" s="53"/>
    </row>
    <row r="30" spans="2:10" ht="60.75">
      <c r="B30" s="86" t="s">
        <v>313</v>
      </c>
      <c r="C30" s="143">
        <v>0</v>
      </c>
      <c r="D30" s="83">
        <f>C30</f>
        <v>0</v>
      </c>
      <c r="E30" s="84" t="s">
        <v>25</v>
      </c>
      <c r="F30" s="53"/>
      <c r="G30" s="53"/>
      <c r="H30" s="53"/>
      <c r="I30" s="53"/>
      <c r="J30" s="53"/>
    </row>
    <row r="31" spans="2:10" ht="54.75" customHeight="1" thickBot="1">
      <c r="B31" s="87" t="s">
        <v>26</v>
      </c>
      <c r="C31" s="88"/>
      <c r="D31" s="142">
        <f>SUM(D25:D30)</f>
        <v>0</v>
      </c>
      <c r="E31" s="89" t="s">
        <v>27</v>
      </c>
      <c r="F31" s="53"/>
      <c r="G31" s="53"/>
      <c r="H31" s="53"/>
      <c r="I31" s="53"/>
      <c r="J31" s="53"/>
    </row>
    <row r="32" spans="2:10" ht="15.75">
      <c r="B32" s="54"/>
      <c r="C32" s="55"/>
      <c r="D32" s="55"/>
      <c r="E32" s="55"/>
    </row>
    <row r="33" spans="2:10" ht="15" thickBot="1"/>
    <row r="34" spans="2:10" ht="48" customHeight="1" thickBot="1">
      <c r="B34" s="134" t="s">
        <v>28</v>
      </c>
    </row>
    <row r="35" spans="2:10" ht="48" customHeight="1" thickBot="1">
      <c r="B35" s="135" t="s">
        <v>29</v>
      </c>
    </row>
    <row r="36" spans="2:10" ht="48" customHeight="1" thickBot="1">
      <c r="B36" s="136" t="s">
        <v>30</v>
      </c>
    </row>
    <row r="37" spans="2:10" ht="48" customHeight="1" thickBot="1">
      <c r="B37" s="137" t="s">
        <v>31</v>
      </c>
    </row>
    <row r="38" spans="2:10" ht="48" customHeight="1" thickBot="1">
      <c r="B38" s="137" t="s">
        <v>32</v>
      </c>
    </row>
    <row r="39" spans="2:10" ht="48" customHeight="1" thickBot="1">
      <c r="B39" s="138" t="s">
        <v>33</v>
      </c>
    </row>
    <row r="40" spans="2:10" ht="48" customHeight="1" thickBot="1">
      <c r="B40" s="139" t="s">
        <v>34</v>
      </c>
    </row>
    <row r="41" spans="2:10" ht="48" customHeight="1" thickBot="1">
      <c r="B41" s="140" t="s">
        <v>35</v>
      </c>
    </row>
    <row r="42" spans="2:10" ht="21.95" customHeight="1" thickBot="1"/>
    <row r="43" spans="2:10" ht="48" customHeight="1" thickBot="1">
      <c r="B43" s="265" t="s">
        <v>36</v>
      </c>
      <c r="C43" s="266"/>
      <c r="D43" s="266"/>
      <c r="E43" s="267"/>
    </row>
    <row r="44" spans="2:10" ht="62.1" customHeight="1" thickBot="1">
      <c r="B44" s="283" t="s">
        <v>37</v>
      </c>
      <c r="C44" s="284"/>
      <c r="D44" s="284"/>
      <c r="E44" s="285"/>
      <c r="F44" s="51"/>
      <c r="G44" s="51"/>
      <c r="H44" s="51"/>
      <c r="I44" s="51"/>
      <c r="J44" s="51"/>
    </row>
    <row r="45" spans="2:10" ht="15" thickBot="1"/>
    <row r="46" spans="2:10" ht="21" customHeight="1" thickBot="1">
      <c r="B46" s="274" t="s">
        <v>38</v>
      </c>
      <c r="C46" s="275"/>
      <c r="D46" s="275"/>
      <c r="E46" s="276"/>
      <c r="F46" s="42"/>
      <c r="G46" s="42"/>
      <c r="H46" s="42"/>
      <c r="I46" s="42"/>
    </row>
    <row r="47" spans="2:10" ht="61.5" thickBot="1">
      <c r="B47" s="90" t="s">
        <v>15</v>
      </c>
      <c r="C47" s="81" t="s">
        <v>16</v>
      </c>
      <c r="D47" s="81" t="s">
        <v>17</v>
      </c>
      <c r="E47" s="81" t="s">
        <v>18</v>
      </c>
      <c r="F47" s="52"/>
      <c r="G47" s="52"/>
      <c r="H47" s="52"/>
      <c r="I47" s="53"/>
      <c r="J47" s="53"/>
    </row>
    <row r="48" spans="2:10" ht="93" customHeight="1" thickBot="1">
      <c r="B48" s="239" t="s">
        <v>19</v>
      </c>
      <c r="C48" s="143">
        <v>0</v>
      </c>
      <c r="D48" s="83">
        <f t="shared" ref="D48:D53" si="1">C48</f>
        <v>0</v>
      </c>
      <c r="E48" s="237" t="s">
        <v>20</v>
      </c>
      <c r="F48" s="52"/>
      <c r="G48" s="52"/>
      <c r="H48" s="52"/>
      <c r="I48" s="53"/>
      <c r="J48" s="53"/>
    </row>
    <row r="49" spans="2:10" ht="71.099999999999994" customHeight="1" thickBot="1">
      <c r="B49" s="239" t="s">
        <v>21</v>
      </c>
      <c r="C49" s="143">
        <v>0</v>
      </c>
      <c r="D49" s="83">
        <f t="shared" si="1"/>
        <v>0</v>
      </c>
      <c r="E49" s="237" t="s">
        <v>279</v>
      </c>
      <c r="F49" s="52"/>
      <c r="G49" s="52"/>
      <c r="H49" s="52"/>
      <c r="I49" s="53"/>
      <c r="J49" s="53"/>
    </row>
    <row r="50" spans="2:10" ht="110.1" customHeight="1" thickBot="1">
      <c r="B50" s="238" t="s">
        <v>22</v>
      </c>
      <c r="C50" s="143">
        <v>0</v>
      </c>
      <c r="D50" s="83">
        <f t="shared" si="1"/>
        <v>0</v>
      </c>
      <c r="E50" s="237" t="s">
        <v>39</v>
      </c>
      <c r="F50" s="52"/>
      <c r="G50" s="52"/>
      <c r="H50" s="52"/>
      <c r="I50" s="53"/>
      <c r="J50" s="53"/>
    </row>
    <row r="51" spans="2:10" ht="113.1" customHeight="1" thickBot="1">
      <c r="B51" s="238" t="s">
        <v>24</v>
      </c>
      <c r="C51" s="143">
        <v>0</v>
      </c>
      <c r="D51" s="83">
        <f t="shared" si="1"/>
        <v>0</v>
      </c>
      <c r="E51" s="237" t="s">
        <v>40</v>
      </c>
      <c r="F51" s="52"/>
      <c r="G51" s="52"/>
      <c r="H51" s="52"/>
      <c r="I51" s="53"/>
      <c r="J51" s="53"/>
    </row>
    <row r="52" spans="2:10" ht="102" customHeight="1" thickBot="1">
      <c r="B52" s="239" t="s">
        <v>312</v>
      </c>
      <c r="C52" s="143">
        <v>0</v>
      </c>
      <c r="D52" s="83">
        <f t="shared" si="1"/>
        <v>0</v>
      </c>
      <c r="E52" s="84" t="s">
        <v>280</v>
      </c>
      <c r="F52" s="58"/>
      <c r="G52" s="52"/>
      <c r="H52" s="52"/>
      <c r="I52" s="53"/>
      <c r="J52" s="53"/>
    </row>
    <row r="53" spans="2:10" ht="41.25" thickBot="1">
      <c r="B53" s="86" t="s">
        <v>313</v>
      </c>
      <c r="C53" s="143">
        <v>0</v>
      </c>
      <c r="D53" s="83">
        <f t="shared" si="1"/>
        <v>0</v>
      </c>
      <c r="E53" s="84" t="s">
        <v>281</v>
      </c>
      <c r="F53" s="53"/>
      <c r="G53" s="53"/>
      <c r="H53" s="53"/>
      <c r="I53" s="53"/>
      <c r="J53" s="53"/>
    </row>
    <row r="54" spans="2:10" ht="54.75" customHeight="1" thickBot="1">
      <c r="B54" s="87" t="s">
        <v>41</v>
      </c>
      <c r="C54" s="88"/>
      <c r="D54" s="141">
        <f>SUM(D48:D53)</f>
        <v>0</v>
      </c>
      <c r="E54" s="89" t="s">
        <v>27</v>
      </c>
      <c r="F54" s="53"/>
      <c r="G54" s="53"/>
      <c r="H54" s="53"/>
      <c r="I54" s="53"/>
      <c r="J54" s="53"/>
    </row>
    <row r="56" spans="2:10" ht="15" thickBot="1"/>
    <row r="57" spans="2:10" ht="48" customHeight="1" thickBot="1">
      <c r="B57" s="277" t="s">
        <v>42</v>
      </c>
      <c r="C57" s="278"/>
      <c r="D57" s="278"/>
      <c r="E57" s="279"/>
    </row>
    <row r="58" spans="2:10" ht="48" customHeight="1" thickBot="1">
      <c r="B58" s="136" t="s">
        <v>29</v>
      </c>
      <c r="C58" s="253" t="s">
        <v>283</v>
      </c>
      <c r="D58" s="254"/>
      <c r="E58" s="255"/>
    </row>
    <row r="59" spans="2:10" ht="48" customHeight="1" thickBot="1">
      <c r="B59" s="136" t="s">
        <v>30</v>
      </c>
      <c r="C59" s="256" t="s">
        <v>282</v>
      </c>
      <c r="D59" s="257"/>
      <c r="E59" s="258"/>
    </row>
    <row r="60" spans="2:10" ht="48" customHeight="1" thickBot="1">
      <c r="B60" s="137" t="s">
        <v>31</v>
      </c>
      <c r="C60" s="253" t="s">
        <v>43</v>
      </c>
      <c r="D60" s="254"/>
      <c r="E60" s="255"/>
    </row>
    <row r="61" spans="2:10" ht="63" customHeight="1" thickBot="1">
      <c r="B61" s="137" t="s">
        <v>32</v>
      </c>
      <c r="C61" s="253" t="s">
        <v>284</v>
      </c>
      <c r="D61" s="254"/>
      <c r="E61" s="255"/>
    </row>
    <row r="62" spans="2:10" ht="90.6" customHeight="1" thickBot="1">
      <c r="B62" s="138" t="s">
        <v>33</v>
      </c>
      <c r="C62" s="253" t="s">
        <v>285</v>
      </c>
      <c r="D62" s="254"/>
      <c r="E62" s="255"/>
    </row>
    <row r="63" spans="2:10" ht="91.5" customHeight="1" thickBot="1">
      <c r="B63" s="139" t="s">
        <v>34</v>
      </c>
      <c r="C63" s="253" t="s">
        <v>286</v>
      </c>
      <c r="D63" s="254"/>
      <c r="E63" s="255"/>
    </row>
    <row r="64" spans="2:10" ht="63" customHeight="1" thickBot="1">
      <c r="B64" s="140" t="s">
        <v>35</v>
      </c>
      <c r="C64" s="253" t="s">
        <v>287</v>
      </c>
      <c r="D64" s="254"/>
      <c r="E64" s="255"/>
    </row>
  </sheetData>
  <sheetProtection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fitToHeight="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75"/>
  <sheetViews>
    <sheetView showGridLines="0" tabSelected="1" showWhiteSpace="0" topLeftCell="A67" zoomScale="70" zoomScaleNormal="70" zoomScalePageLayoutView="75" workbookViewId="0">
      <selection activeCell="C77" sqref="C77"/>
    </sheetView>
  </sheetViews>
  <sheetFormatPr defaultColWidth="9.140625" defaultRowHeight="15.75"/>
  <cols>
    <col min="1" max="1" width="9.140625" style="23"/>
    <col min="2" max="2" width="20.85546875" style="24" customWidth="1"/>
    <col min="3" max="3" width="80" style="23" customWidth="1"/>
    <col min="4" max="4" width="24.42578125" style="25" customWidth="1"/>
    <col min="5" max="5" width="25.5703125" style="25" customWidth="1"/>
    <col min="6" max="6" width="24.140625" style="60" hidden="1" customWidth="1"/>
    <col min="7" max="7" width="20.42578125" style="60" hidden="1" customWidth="1"/>
    <col min="8" max="8" width="12.140625" style="60" hidden="1" customWidth="1"/>
    <col min="9" max="9" width="13.140625" style="25" hidden="1" customWidth="1"/>
    <col min="10" max="10" width="92.42578125" style="42" customWidth="1"/>
    <col min="11" max="11" width="30.5703125" style="42" customWidth="1"/>
    <col min="12" max="12" width="28.5703125" style="27" customWidth="1"/>
    <col min="13" max="13" width="85.5703125" style="27" customWidth="1"/>
    <col min="14" max="15" width="23" style="23" customWidth="1"/>
    <col min="16" max="16384" width="9.140625" style="23"/>
  </cols>
  <sheetData>
    <row r="1" spans="2:13" ht="31.5" customHeight="1" thickBot="1"/>
    <row r="2" spans="2:13" ht="48" customHeight="1" thickBot="1">
      <c r="B2" s="300" t="s">
        <v>311</v>
      </c>
      <c r="C2" s="301"/>
      <c r="D2" s="301"/>
      <c r="E2" s="301"/>
      <c r="F2" s="301"/>
      <c r="G2" s="301"/>
      <c r="H2" s="301"/>
      <c r="I2" s="301"/>
      <c r="J2" s="301"/>
      <c r="K2" s="301"/>
      <c r="L2" s="301"/>
      <c r="M2" s="302"/>
    </row>
    <row r="3" spans="2:13" ht="42.95" customHeight="1" thickBot="1">
      <c r="B3" s="303" t="s">
        <v>289</v>
      </c>
      <c r="C3" s="304"/>
      <c r="D3" s="304"/>
      <c r="E3" s="304"/>
      <c r="F3" s="304"/>
      <c r="G3" s="304"/>
      <c r="H3" s="304"/>
      <c r="I3" s="304"/>
      <c r="J3" s="304"/>
      <c r="K3" s="304"/>
      <c r="L3" s="304"/>
      <c r="M3" s="305"/>
    </row>
    <row r="4" spans="2:13" ht="82.5" customHeight="1">
      <c r="B4" s="306" t="s">
        <v>288</v>
      </c>
      <c r="C4" s="307"/>
      <c r="D4" s="307"/>
      <c r="E4" s="307"/>
      <c r="F4" s="307"/>
      <c r="G4" s="307"/>
      <c r="H4" s="307"/>
      <c r="I4" s="307"/>
      <c r="J4" s="307"/>
      <c r="K4" s="307"/>
      <c r="L4" s="307"/>
      <c r="M4" s="308"/>
    </row>
    <row r="5" spans="2:13" ht="96.95" customHeight="1" thickBot="1">
      <c r="B5" s="309" t="s">
        <v>290</v>
      </c>
      <c r="C5" s="310"/>
      <c r="D5" s="310"/>
      <c r="E5" s="310"/>
      <c r="F5" s="310"/>
      <c r="G5" s="310"/>
      <c r="H5" s="310"/>
      <c r="I5" s="310"/>
      <c r="J5" s="310"/>
      <c r="K5" s="310"/>
      <c r="L5" s="310"/>
      <c r="M5" s="311"/>
    </row>
    <row r="6" spans="2:13" ht="96.95" customHeight="1">
      <c r="B6" s="91" t="s">
        <v>44</v>
      </c>
      <c r="C6" s="312">
        <f>'Risk Assessment'!D54</f>
        <v>0</v>
      </c>
      <c r="D6" s="38"/>
      <c r="E6" s="38"/>
      <c r="F6" s="62"/>
      <c r="G6" s="62"/>
      <c r="H6" s="62"/>
      <c r="I6" s="38"/>
      <c r="J6" s="41"/>
      <c r="K6" s="41"/>
      <c r="L6" s="38"/>
      <c r="M6" s="38"/>
    </row>
    <row r="7" spans="2:13" ht="17.100000000000001" customHeight="1" thickBot="1">
      <c r="B7" s="39"/>
      <c r="C7" s="313"/>
    </row>
    <row r="8" spans="2:13" ht="17.100000000000001" customHeight="1" thickBot="1">
      <c r="C8"/>
    </row>
    <row r="9" spans="2:13" s="40" customFormat="1" ht="109.5" customHeight="1" thickBot="1">
      <c r="B9" s="244" t="s">
        <v>45</v>
      </c>
      <c r="C9" s="245" t="s">
        <v>46</v>
      </c>
      <c r="D9" s="246" t="s">
        <v>47</v>
      </c>
      <c r="E9" s="247" t="s">
        <v>48</v>
      </c>
      <c r="F9" s="248" t="s">
        <v>49</v>
      </c>
      <c r="G9" s="248" t="s">
        <v>50</v>
      </c>
      <c r="H9" s="249" t="s">
        <v>51</v>
      </c>
      <c r="I9" s="250" t="s">
        <v>52</v>
      </c>
      <c r="J9" s="251" t="s">
        <v>320</v>
      </c>
      <c r="K9" s="245" t="s">
        <v>53</v>
      </c>
      <c r="L9" s="245" t="s">
        <v>54</v>
      </c>
      <c r="M9" s="245" t="s">
        <v>55</v>
      </c>
    </row>
    <row r="10" spans="2:13" ht="60" customHeight="1" thickBot="1">
      <c r="B10" s="320" t="s">
        <v>56</v>
      </c>
      <c r="C10" s="171" t="s">
        <v>57</v>
      </c>
      <c r="D10" s="168">
        <v>2</v>
      </c>
      <c r="E10" s="170" t="s">
        <v>58</v>
      </c>
      <c r="F10" s="108">
        <v>3</v>
      </c>
      <c r="G10" s="99"/>
      <c r="H10" s="100"/>
      <c r="I10" s="100">
        <f>D10*F10</f>
        <v>6</v>
      </c>
      <c r="J10" s="166"/>
      <c r="K10" s="241" t="s">
        <v>314</v>
      </c>
      <c r="L10" s="155"/>
      <c r="M10" s="153"/>
    </row>
    <row r="11" spans="2:13" ht="36.6" customHeight="1" thickBot="1">
      <c r="B11" s="321"/>
      <c r="C11" s="172" t="s">
        <v>59</v>
      </c>
      <c r="D11" s="149">
        <v>2</v>
      </c>
      <c r="E11" s="169" t="s">
        <v>58</v>
      </c>
      <c r="F11" s="167">
        <v>3</v>
      </c>
      <c r="G11" s="105"/>
      <c r="H11" s="106"/>
      <c r="I11" s="104">
        <f t="shared" ref="I11:I12" si="0">D11*F11</f>
        <v>6</v>
      </c>
      <c r="J11" s="158" t="s">
        <v>60</v>
      </c>
      <c r="K11" s="240"/>
      <c r="L11" s="156"/>
      <c r="M11" s="152"/>
    </row>
    <row r="12" spans="2:13" ht="113.45" customHeight="1" thickBot="1">
      <c r="B12" s="321"/>
      <c r="C12" s="173" t="s">
        <v>61</v>
      </c>
      <c r="D12" s="148">
        <v>2</v>
      </c>
      <c r="E12" s="160" t="s">
        <v>58</v>
      </c>
      <c r="F12" s="163">
        <v>3</v>
      </c>
      <c r="G12" s="164"/>
      <c r="H12" s="165"/>
      <c r="I12" s="165">
        <f t="shared" si="0"/>
        <v>6</v>
      </c>
      <c r="J12" s="199" t="s">
        <v>321</v>
      </c>
      <c r="K12" s="154"/>
      <c r="L12" s="155"/>
      <c r="M12" s="153"/>
    </row>
    <row r="13" spans="2:13" ht="72" thickBot="1">
      <c r="B13" s="322"/>
      <c r="C13" s="150" t="s">
        <v>62</v>
      </c>
      <c r="D13" s="149">
        <v>2</v>
      </c>
      <c r="E13" s="191" t="s">
        <v>63</v>
      </c>
      <c r="F13" s="161"/>
      <c r="G13" s="162">
        <v>2</v>
      </c>
      <c r="H13" s="117"/>
      <c r="I13" s="117">
        <f>D13*G13</f>
        <v>4</v>
      </c>
      <c r="J13" s="166"/>
      <c r="K13" s="243" t="s">
        <v>315</v>
      </c>
      <c r="L13" s="157"/>
      <c r="M13" s="152"/>
    </row>
    <row r="14" spans="2:13" ht="16.5" thickBot="1">
      <c r="B14" s="92"/>
      <c r="C14" s="93"/>
      <c r="D14" s="227"/>
      <c r="E14" s="94"/>
      <c r="F14" s="95"/>
      <c r="G14" s="95"/>
      <c r="H14" s="95"/>
      <c r="I14" s="95"/>
      <c r="J14" s="96"/>
      <c r="K14" s="96"/>
      <c r="L14" s="97"/>
      <c r="M14" s="97"/>
    </row>
    <row r="15" spans="2:13" ht="62.45" customHeight="1" thickBot="1">
      <c r="B15" s="317" t="s">
        <v>64</v>
      </c>
      <c r="C15" s="150" t="s">
        <v>65</v>
      </c>
      <c r="D15" s="148">
        <v>2</v>
      </c>
      <c r="E15" s="170" t="s">
        <v>58</v>
      </c>
      <c r="F15" s="108">
        <v>3</v>
      </c>
      <c r="G15" s="108"/>
      <c r="H15" s="109"/>
      <c r="I15" s="109">
        <f>D15*F15</f>
        <v>6</v>
      </c>
      <c r="J15" s="235" t="s">
        <v>66</v>
      </c>
      <c r="K15" s="181"/>
      <c r="L15" s="180"/>
      <c r="M15" s="184"/>
    </row>
    <row r="16" spans="2:13" ht="56.1" customHeight="1" thickBot="1">
      <c r="B16" s="318"/>
      <c r="C16" s="151" t="s">
        <v>67</v>
      </c>
      <c r="D16" s="149">
        <v>2</v>
      </c>
      <c r="E16" s="176" t="s">
        <v>58</v>
      </c>
      <c r="F16" s="110">
        <v>3</v>
      </c>
      <c r="G16" s="110"/>
      <c r="H16" s="101"/>
      <c r="I16" s="103">
        <f t="shared" ref="I16:I17" si="1">D16*F16</f>
        <v>6</v>
      </c>
      <c r="J16" s="199" t="s">
        <v>68</v>
      </c>
      <c r="K16" s="181"/>
      <c r="L16" s="180"/>
      <c r="M16" s="185"/>
    </row>
    <row r="17" spans="2:13" ht="60.95" customHeight="1" thickBot="1">
      <c r="B17" s="319"/>
      <c r="C17" s="175" t="s">
        <v>69</v>
      </c>
      <c r="D17" s="149">
        <v>0</v>
      </c>
      <c r="E17" s="160" t="s">
        <v>58</v>
      </c>
      <c r="F17" s="111">
        <v>3</v>
      </c>
      <c r="G17" s="112"/>
      <c r="H17" s="107"/>
      <c r="I17" s="117">
        <f t="shared" si="1"/>
        <v>0</v>
      </c>
      <c r="J17" s="183"/>
      <c r="K17" s="243" t="s">
        <v>316</v>
      </c>
      <c r="L17" s="180"/>
      <c r="M17" s="182"/>
    </row>
    <row r="18" spans="2:13" ht="15.95" customHeight="1" thickBot="1">
      <c r="B18" s="36"/>
      <c r="C18" s="37"/>
      <c r="D18" s="28"/>
      <c r="E18" s="35"/>
      <c r="F18" s="59"/>
      <c r="G18" s="59"/>
      <c r="H18" s="59"/>
      <c r="I18" s="59"/>
      <c r="J18" s="43"/>
      <c r="K18" s="43"/>
    </row>
    <row r="19" spans="2:13" ht="111.95" customHeight="1" thickBot="1">
      <c r="B19" s="323" t="s">
        <v>70</v>
      </c>
      <c r="C19" s="173" t="s">
        <v>71</v>
      </c>
      <c r="D19" s="187">
        <v>2</v>
      </c>
      <c r="E19" s="170" t="s">
        <v>58</v>
      </c>
      <c r="F19" s="193">
        <v>3</v>
      </c>
      <c r="G19" s="163"/>
      <c r="H19" s="164"/>
      <c r="I19" s="192">
        <f>D19*F19</f>
        <v>6</v>
      </c>
      <c r="J19" s="199" t="s">
        <v>72</v>
      </c>
      <c r="K19" s="177"/>
      <c r="L19" s="180"/>
      <c r="M19" s="179"/>
    </row>
    <row r="20" spans="2:13" ht="81.95" customHeight="1" thickBot="1">
      <c r="B20" s="324"/>
      <c r="C20" s="186" t="s">
        <v>73</v>
      </c>
      <c r="D20" s="168">
        <v>2</v>
      </c>
      <c r="E20" s="170" t="s">
        <v>58</v>
      </c>
      <c r="F20" s="193">
        <v>3</v>
      </c>
      <c r="G20" s="163"/>
      <c r="H20" s="164"/>
      <c r="I20" s="165">
        <f t="shared" ref="I20:I21" si="2">D20*F20</f>
        <v>6</v>
      </c>
      <c r="J20" s="199" t="s">
        <v>74</v>
      </c>
      <c r="K20" s="252" t="s">
        <v>319</v>
      </c>
      <c r="L20" s="180"/>
      <c r="M20" s="179"/>
    </row>
    <row r="21" spans="2:13" ht="51" customHeight="1" thickBot="1">
      <c r="B21" s="324"/>
      <c r="C21" s="150" t="s">
        <v>75</v>
      </c>
      <c r="D21" s="189">
        <v>2</v>
      </c>
      <c r="E21" s="170" t="s">
        <v>58</v>
      </c>
      <c r="F21" s="193">
        <v>3</v>
      </c>
      <c r="G21" s="163"/>
      <c r="H21" s="164"/>
      <c r="I21" s="165">
        <f t="shared" si="2"/>
        <v>6</v>
      </c>
      <c r="J21" s="199" t="s">
        <v>76</v>
      </c>
      <c r="K21" s="177"/>
      <c r="L21" s="180"/>
      <c r="M21" s="179"/>
    </row>
    <row r="22" spans="2:13" ht="56.1" customHeight="1" thickBot="1">
      <c r="B22" s="325"/>
      <c r="C22" s="93" t="s">
        <v>77</v>
      </c>
      <c r="D22" s="190">
        <v>2</v>
      </c>
      <c r="E22" s="170" t="s">
        <v>63</v>
      </c>
      <c r="F22" s="193"/>
      <c r="G22" s="163">
        <v>2</v>
      </c>
      <c r="H22" s="164"/>
      <c r="I22" s="165">
        <f>D22*G22</f>
        <v>4</v>
      </c>
      <c r="J22" s="199" t="s">
        <v>78</v>
      </c>
      <c r="K22" s="200"/>
      <c r="L22" s="180"/>
      <c r="M22" s="179"/>
    </row>
    <row r="23" spans="2:13" ht="50.1" customHeight="1" thickBot="1">
      <c r="B23" s="325"/>
      <c r="C23" s="150" t="s">
        <v>79</v>
      </c>
      <c r="D23" s="187">
        <v>2</v>
      </c>
      <c r="E23" s="170" t="s">
        <v>58</v>
      </c>
      <c r="F23" s="193">
        <v>3</v>
      </c>
      <c r="G23" s="163"/>
      <c r="H23" s="164"/>
      <c r="I23" s="165">
        <f>D23*F23</f>
        <v>6</v>
      </c>
      <c r="J23" s="196" t="s">
        <v>322</v>
      </c>
      <c r="K23" s="201"/>
      <c r="L23" s="198"/>
      <c r="M23" s="182"/>
    </row>
    <row r="24" spans="2:13" ht="95.1" customHeight="1" thickBot="1">
      <c r="B24" s="325"/>
      <c r="C24" s="93" t="s">
        <v>80</v>
      </c>
      <c r="D24" s="168">
        <v>2</v>
      </c>
      <c r="E24" s="170" t="s">
        <v>58</v>
      </c>
      <c r="F24" s="193">
        <v>3</v>
      </c>
      <c r="G24" s="163"/>
      <c r="H24" s="164"/>
      <c r="I24" s="165">
        <f t="shared" ref="I24:I27" si="3">D24*F24</f>
        <v>6</v>
      </c>
      <c r="J24" s="199" t="s">
        <v>276</v>
      </c>
      <c r="K24" s="200"/>
      <c r="L24" s="180"/>
      <c r="M24" s="179"/>
    </row>
    <row r="25" spans="2:13" ht="57.75" thickBot="1">
      <c r="B25" s="325"/>
      <c r="C25" s="188" t="s">
        <v>81</v>
      </c>
      <c r="D25" s="148">
        <v>2</v>
      </c>
      <c r="E25" s="170" t="s">
        <v>58</v>
      </c>
      <c r="F25" s="193">
        <v>3</v>
      </c>
      <c r="G25" s="163"/>
      <c r="H25" s="164"/>
      <c r="I25" s="165">
        <f t="shared" si="3"/>
        <v>6</v>
      </c>
      <c r="J25" s="159" t="s">
        <v>323</v>
      </c>
      <c r="K25" s="178"/>
      <c r="L25" s="198"/>
      <c r="M25" s="182"/>
    </row>
    <row r="26" spans="2:13" ht="79.5" customHeight="1" thickBot="1">
      <c r="B26" s="325"/>
      <c r="C26" s="188" t="s">
        <v>82</v>
      </c>
      <c r="D26" s="148">
        <v>2</v>
      </c>
      <c r="E26" s="170" t="s">
        <v>58</v>
      </c>
      <c r="F26" s="193">
        <v>3</v>
      </c>
      <c r="G26" s="163"/>
      <c r="H26" s="164"/>
      <c r="I26" s="165">
        <f t="shared" si="3"/>
        <v>6</v>
      </c>
      <c r="J26" s="199" t="s">
        <v>324</v>
      </c>
      <c r="K26" s="200"/>
      <c r="L26" s="180"/>
      <c r="M26" s="179"/>
    </row>
    <row r="27" spans="2:13" ht="57.75" thickBot="1">
      <c r="B27" s="326"/>
      <c r="C27" s="150" t="s">
        <v>83</v>
      </c>
      <c r="D27" s="148">
        <v>2</v>
      </c>
      <c r="E27" s="170" t="s">
        <v>58</v>
      </c>
      <c r="F27" s="193">
        <v>3</v>
      </c>
      <c r="G27" s="163"/>
      <c r="H27" s="164"/>
      <c r="I27" s="165">
        <f t="shared" si="3"/>
        <v>6</v>
      </c>
      <c r="J27" s="199" t="s">
        <v>84</v>
      </c>
      <c r="K27" s="197"/>
      <c r="L27" s="198"/>
      <c r="M27" s="182"/>
    </row>
    <row r="28" spans="2:13" ht="16.5" thickBot="1">
      <c r="B28" s="36"/>
      <c r="C28" s="63"/>
      <c r="D28" s="28"/>
      <c r="E28" s="28"/>
      <c r="F28" s="59"/>
      <c r="G28" s="59"/>
      <c r="H28" s="59"/>
      <c r="I28" s="59"/>
      <c r="J28" s="29"/>
      <c r="K28" s="29"/>
    </row>
    <row r="29" spans="2:13" ht="62.45" customHeight="1" thickBot="1">
      <c r="B29" s="333" t="s">
        <v>85</v>
      </c>
      <c r="C29" s="150" t="s">
        <v>86</v>
      </c>
      <c r="D29" s="148">
        <v>2</v>
      </c>
      <c r="E29" s="170" t="s">
        <v>58</v>
      </c>
      <c r="F29" s="164">
        <v>3</v>
      </c>
      <c r="G29" s="163"/>
      <c r="H29" s="164"/>
      <c r="I29" s="165">
        <f>D29*F29</f>
        <v>6</v>
      </c>
      <c r="J29" s="166" t="s">
        <v>87</v>
      </c>
      <c r="K29" s="181"/>
      <c r="L29" s="180"/>
      <c r="M29" s="184"/>
    </row>
    <row r="30" spans="2:13" ht="99.95" customHeight="1" thickBot="1">
      <c r="B30" s="334"/>
      <c r="C30" s="151" t="s">
        <v>325</v>
      </c>
      <c r="D30" s="149">
        <v>2</v>
      </c>
      <c r="E30" s="176" t="s">
        <v>58</v>
      </c>
      <c r="F30" s="118">
        <v>3</v>
      </c>
      <c r="G30" s="114"/>
      <c r="H30" s="118"/>
      <c r="I30" s="113">
        <f t="shared" ref="I30:I32" si="4">D30*F30</f>
        <v>6</v>
      </c>
      <c r="J30" s="196"/>
      <c r="K30" s="205"/>
      <c r="L30" s="185"/>
      <c r="M30" s="185"/>
    </row>
    <row r="31" spans="2:13" ht="87.6" customHeight="1" thickBot="1">
      <c r="B31" s="334"/>
      <c r="C31" s="150" t="s">
        <v>88</v>
      </c>
      <c r="D31" s="148">
        <v>2</v>
      </c>
      <c r="E31" s="170" t="s">
        <v>58</v>
      </c>
      <c r="F31" s="118">
        <v>3</v>
      </c>
      <c r="G31" s="113"/>
      <c r="H31" s="113"/>
      <c r="I31" s="194">
        <f t="shared" si="4"/>
        <v>6</v>
      </c>
      <c r="J31" s="196" t="s">
        <v>291</v>
      </c>
      <c r="K31" s="181"/>
      <c r="L31" s="184"/>
      <c r="M31" s="184"/>
    </row>
    <row r="32" spans="2:13" ht="153" customHeight="1" thickBot="1">
      <c r="B32" s="335"/>
      <c r="C32" s="150" t="s">
        <v>293</v>
      </c>
      <c r="D32" s="148">
        <v>2</v>
      </c>
      <c r="E32" s="170" t="s">
        <v>58</v>
      </c>
      <c r="F32" s="102">
        <v>3</v>
      </c>
      <c r="G32" s="103"/>
      <c r="H32" s="103"/>
      <c r="I32" s="103">
        <f t="shared" si="4"/>
        <v>6</v>
      </c>
      <c r="J32" s="199" t="s">
        <v>292</v>
      </c>
      <c r="K32" s="181"/>
      <c r="L32" s="184"/>
      <c r="M32" s="184"/>
    </row>
    <row r="33" spans="1:13" ht="16.5" thickBot="1">
      <c r="B33" s="32"/>
      <c r="C33" s="63"/>
      <c r="D33" s="28"/>
      <c r="E33" s="28"/>
      <c r="F33" s="59"/>
      <c r="G33" s="59"/>
      <c r="H33" s="59"/>
      <c r="I33" s="59"/>
      <c r="J33" s="43"/>
      <c r="K33" s="43"/>
    </row>
    <row r="34" spans="1:13" ht="89.45" customHeight="1" thickBot="1">
      <c r="B34" s="330" t="s">
        <v>89</v>
      </c>
      <c r="C34" s="204" t="s">
        <v>90</v>
      </c>
      <c r="D34" s="148">
        <v>1</v>
      </c>
      <c r="E34" s="170" t="s">
        <v>58</v>
      </c>
      <c r="F34" s="164">
        <v>3</v>
      </c>
      <c r="G34" s="163"/>
      <c r="H34" s="165"/>
      <c r="I34" s="165">
        <f>D34*F34</f>
        <v>3</v>
      </c>
      <c r="J34" s="199" t="s">
        <v>91</v>
      </c>
      <c r="K34" s="181"/>
      <c r="L34" s="184"/>
      <c r="M34" s="184"/>
    </row>
    <row r="35" spans="1:13" ht="71.45" customHeight="1" thickBot="1">
      <c r="B35" s="331"/>
      <c r="C35" s="196" t="s">
        <v>92</v>
      </c>
      <c r="D35" s="149">
        <v>1</v>
      </c>
      <c r="E35" s="176" t="s">
        <v>58</v>
      </c>
      <c r="F35" s="118">
        <v>3</v>
      </c>
      <c r="G35" s="114"/>
      <c r="H35" s="113"/>
      <c r="I35" s="113">
        <f t="shared" ref="I35:I39" si="5">D35*F35</f>
        <v>3</v>
      </c>
      <c r="J35" s="196" t="s">
        <v>93</v>
      </c>
      <c r="K35" s="205"/>
      <c r="L35" s="185"/>
      <c r="M35" s="185"/>
    </row>
    <row r="36" spans="1:13" ht="101.1" customHeight="1" thickBot="1">
      <c r="B36" s="331"/>
      <c r="C36" s="204" t="s">
        <v>94</v>
      </c>
      <c r="D36" s="149">
        <v>1</v>
      </c>
      <c r="E36" s="176" t="s">
        <v>58</v>
      </c>
      <c r="F36" s="102">
        <v>3</v>
      </c>
      <c r="G36" s="101"/>
      <c r="H36" s="103"/>
      <c r="I36" s="113">
        <f t="shared" si="5"/>
        <v>3</v>
      </c>
      <c r="J36" s="199" t="s">
        <v>95</v>
      </c>
      <c r="K36" s="203"/>
      <c r="L36" s="184"/>
      <c r="M36" s="184"/>
    </row>
    <row r="37" spans="1:13" ht="162" customHeight="1" thickBot="1">
      <c r="B37" s="331"/>
      <c r="C37" s="199" t="s">
        <v>96</v>
      </c>
      <c r="D37" s="148">
        <v>1</v>
      </c>
      <c r="E37" s="170" t="s">
        <v>58</v>
      </c>
      <c r="F37" s="102">
        <v>3</v>
      </c>
      <c r="G37" s="101"/>
      <c r="H37" s="103"/>
      <c r="I37" s="113">
        <f t="shared" si="5"/>
        <v>3</v>
      </c>
      <c r="J37" s="199" t="s">
        <v>97</v>
      </c>
      <c r="K37" s="241" t="s">
        <v>317</v>
      </c>
      <c r="L37" s="184"/>
      <c r="M37" s="184"/>
    </row>
    <row r="38" spans="1:13" ht="89.1" customHeight="1" thickBot="1">
      <c r="B38" s="331"/>
      <c r="C38" s="150" t="s">
        <v>98</v>
      </c>
      <c r="D38" s="149">
        <v>1</v>
      </c>
      <c r="E38" s="176" t="s">
        <v>58</v>
      </c>
      <c r="F38" s="102">
        <v>3</v>
      </c>
      <c r="G38" s="101"/>
      <c r="H38" s="103"/>
      <c r="I38" s="113">
        <f t="shared" si="5"/>
        <v>3</v>
      </c>
      <c r="J38" s="236" t="s">
        <v>326</v>
      </c>
      <c r="K38" s="206"/>
      <c r="L38" s="184"/>
      <c r="M38" s="185"/>
    </row>
    <row r="39" spans="1:13" ht="158.44999999999999" customHeight="1" thickBot="1">
      <c r="B39" s="332"/>
      <c r="C39" s="196" t="s">
        <v>294</v>
      </c>
      <c r="D39" s="148">
        <v>1</v>
      </c>
      <c r="E39" s="170" t="s">
        <v>58</v>
      </c>
      <c r="F39" s="112">
        <v>3</v>
      </c>
      <c r="G39" s="111"/>
      <c r="H39" s="107"/>
      <c r="I39" s="107">
        <f t="shared" si="5"/>
        <v>3</v>
      </c>
      <c r="J39" s="199" t="s">
        <v>295</v>
      </c>
      <c r="K39" s="181"/>
      <c r="L39" s="180"/>
      <c r="M39" s="179"/>
    </row>
    <row r="40" spans="1:13" ht="16.5" thickBot="1">
      <c r="A40" s="30"/>
      <c r="B40" s="34"/>
      <c r="C40" s="64"/>
      <c r="D40" s="28"/>
      <c r="E40" s="28"/>
      <c r="F40" s="59"/>
      <c r="G40" s="59"/>
      <c r="H40" s="59"/>
      <c r="I40" s="59"/>
      <c r="J40" s="65"/>
      <c r="K40" s="65"/>
      <c r="L40" s="33"/>
      <c r="M40" s="207"/>
    </row>
    <row r="41" spans="1:13" ht="78" customHeight="1" thickBot="1">
      <c r="B41" s="327" t="s">
        <v>298</v>
      </c>
      <c r="C41" s="199" t="s">
        <v>297</v>
      </c>
      <c r="D41" s="148">
        <v>2</v>
      </c>
      <c r="E41" s="170" t="s">
        <v>58</v>
      </c>
      <c r="F41" s="164">
        <v>3</v>
      </c>
      <c r="G41" s="163"/>
      <c r="H41" s="165"/>
      <c r="I41" s="165">
        <f>D41*F41</f>
        <v>6</v>
      </c>
      <c r="J41" s="199" t="s">
        <v>296</v>
      </c>
      <c r="K41" s="177"/>
      <c r="L41" s="180"/>
      <c r="M41" s="179"/>
    </row>
    <row r="42" spans="1:13" ht="60" customHeight="1" thickBot="1">
      <c r="B42" s="328"/>
      <c r="C42" s="150" t="s">
        <v>302</v>
      </c>
      <c r="D42" s="148">
        <v>2</v>
      </c>
      <c r="E42" s="170" t="s">
        <v>58</v>
      </c>
      <c r="F42" s="102">
        <v>3</v>
      </c>
      <c r="G42" s="103"/>
      <c r="H42" s="101"/>
      <c r="I42" s="113">
        <f t="shared" ref="I42:I44" si="6">D42*F42</f>
        <v>6</v>
      </c>
      <c r="J42" s="199" t="s">
        <v>303</v>
      </c>
      <c r="K42" s="177"/>
      <c r="L42" s="180"/>
      <c r="M42" s="179"/>
    </row>
    <row r="43" spans="1:13" ht="59.1" customHeight="1" thickBot="1">
      <c r="B43" s="328"/>
      <c r="C43" s="199" t="s">
        <v>299</v>
      </c>
      <c r="D43" s="148">
        <v>2</v>
      </c>
      <c r="E43" s="210" t="s">
        <v>58</v>
      </c>
      <c r="F43" s="105">
        <v>3</v>
      </c>
      <c r="G43" s="106"/>
      <c r="H43" s="106"/>
      <c r="I43" s="194">
        <f t="shared" si="6"/>
        <v>6</v>
      </c>
      <c r="J43" s="235" t="s">
        <v>304</v>
      </c>
      <c r="K43" s="177"/>
      <c r="L43" s="180"/>
      <c r="M43" s="180"/>
    </row>
    <row r="44" spans="1:13" ht="43.5" thickBot="1">
      <c r="B44" s="329"/>
      <c r="C44" s="199" t="s">
        <v>300</v>
      </c>
      <c r="D44" s="148">
        <v>2</v>
      </c>
      <c r="E44" s="191" t="s">
        <v>58</v>
      </c>
      <c r="F44" s="164">
        <v>3</v>
      </c>
      <c r="G44" s="165"/>
      <c r="H44" s="165"/>
      <c r="I44" s="192">
        <f t="shared" si="6"/>
        <v>6</v>
      </c>
      <c r="J44" s="199" t="s">
        <v>301</v>
      </c>
      <c r="K44" s="181"/>
      <c r="L44" s="184"/>
      <c r="M44" s="184"/>
    </row>
    <row r="45" spans="1:13">
      <c r="A45" s="30"/>
      <c r="B45" s="34"/>
      <c r="C45" s="64"/>
      <c r="D45" s="28"/>
      <c r="E45" s="28"/>
      <c r="F45" s="59"/>
      <c r="G45" s="59"/>
      <c r="H45" s="59"/>
      <c r="I45" s="59"/>
      <c r="J45" s="65"/>
      <c r="K45" s="65"/>
      <c r="L45" s="33"/>
      <c r="M45" s="33"/>
    </row>
    <row r="46" spans="1:13" ht="16.5" thickBot="1">
      <c r="A46" s="30"/>
      <c r="B46" s="34"/>
      <c r="C46" s="64"/>
      <c r="D46" s="28"/>
      <c r="E46" s="28"/>
      <c r="F46" s="59"/>
      <c r="G46" s="59"/>
      <c r="H46" s="59"/>
      <c r="I46" s="59"/>
      <c r="J46" s="230"/>
      <c r="K46" s="230"/>
      <c r="L46" s="231"/>
      <c r="M46" s="231"/>
    </row>
    <row r="47" spans="1:13" ht="45" customHeight="1" thickBot="1">
      <c r="B47" s="336" t="s">
        <v>99</v>
      </c>
      <c r="C47" s="208" t="s">
        <v>100</v>
      </c>
      <c r="D47" s="148">
        <v>2</v>
      </c>
      <c r="E47" s="170" t="s">
        <v>58</v>
      </c>
      <c r="F47" s="164">
        <v>3</v>
      </c>
      <c r="G47" s="164"/>
      <c r="H47" s="165"/>
      <c r="I47" s="192">
        <f>D47*F47</f>
        <v>6</v>
      </c>
      <c r="J47" s="196" t="s">
        <v>101</v>
      </c>
      <c r="K47" s="178"/>
      <c r="L47" s="198"/>
      <c r="M47" s="198"/>
    </row>
    <row r="48" spans="1:13" ht="50.45" customHeight="1" thickBot="1">
      <c r="B48" s="337"/>
      <c r="C48" s="150" t="s">
        <v>102</v>
      </c>
      <c r="D48" s="148">
        <v>2</v>
      </c>
      <c r="E48" s="176" t="s">
        <v>58</v>
      </c>
      <c r="F48" s="211">
        <v>3</v>
      </c>
      <c r="G48" s="211"/>
      <c r="H48" s="144"/>
      <c r="I48" s="117">
        <f t="shared" ref="I48:I53" si="7">D48*F48</f>
        <v>6</v>
      </c>
      <c r="J48" s="196" t="s">
        <v>103</v>
      </c>
      <c r="K48" s="217"/>
      <c r="L48" s="198"/>
      <c r="M48" s="182"/>
    </row>
    <row r="49" spans="1:13" ht="43.5" thickBot="1">
      <c r="B49" s="337"/>
      <c r="C49" s="150" t="s">
        <v>104</v>
      </c>
      <c r="D49" s="148">
        <v>2</v>
      </c>
      <c r="E49" s="170" t="s">
        <v>58</v>
      </c>
      <c r="F49" s="193">
        <v>3</v>
      </c>
      <c r="G49" s="193"/>
      <c r="H49" s="163"/>
      <c r="I49" s="165">
        <f t="shared" si="7"/>
        <v>6</v>
      </c>
      <c r="J49" s="199" t="s">
        <v>327</v>
      </c>
      <c r="K49" s="177"/>
      <c r="L49" s="180"/>
      <c r="M49" s="179"/>
    </row>
    <row r="50" spans="1:13" ht="80.099999999999994" customHeight="1" thickBot="1">
      <c r="B50" s="337"/>
      <c r="C50" s="150" t="s">
        <v>305</v>
      </c>
      <c r="D50" s="148">
        <v>2</v>
      </c>
      <c r="E50" s="170" t="s">
        <v>58</v>
      </c>
      <c r="F50" s="193">
        <v>3</v>
      </c>
      <c r="G50" s="193"/>
      <c r="H50" s="163"/>
      <c r="I50" s="165">
        <f t="shared" si="7"/>
        <v>6</v>
      </c>
      <c r="J50" s="199" t="s">
        <v>306</v>
      </c>
      <c r="K50" s="242" t="s">
        <v>318</v>
      </c>
      <c r="L50" s="180"/>
      <c r="M50" s="179"/>
    </row>
    <row r="51" spans="1:13" ht="40.5" customHeight="1" thickBot="1">
      <c r="B51" s="337"/>
      <c r="C51" s="199" t="s">
        <v>105</v>
      </c>
      <c r="D51" s="232">
        <v>2</v>
      </c>
      <c r="E51" s="176" t="s">
        <v>58</v>
      </c>
      <c r="F51" s="212">
        <v>3</v>
      </c>
      <c r="G51" s="213"/>
      <c r="H51" s="213"/>
      <c r="I51" s="117">
        <f t="shared" si="7"/>
        <v>6</v>
      </c>
      <c r="J51" s="199" t="s">
        <v>307</v>
      </c>
      <c r="K51" s="177"/>
      <c r="L51" s="180"/>
      <c r="M51" s="182"/>
    </row>
    <row r="52" spans="1:13" ht="36.6" customHeight="1" thickBot="1">
      <c r="B52" s="337"/>
      <c r="C52" s="196" t="s">
        <v>106</v>
      </c>
      <c r="D52" s="233">
        <v>2</v>
      </c>
      <c r="E52" s="176" t="s">
        <v>58</v>
      </c>
      <c r="F52" s="214">
        <v>3</v>
      </c>
      <c r="G52" s="215"/>
      <c r="H52" s="216"/>
      <c r="I52" s="117">
        <f t="shared" si="7"/>
        <v>6</v>
      </c>
      <c r="J52" s="196" t="s">
        <v>107</v>
      </c>
      <c r="K52" s="178"/>
      <c r="L52" s="198"/>
      <c r="M52" s="182"/>
    </row>
    <row r="53" spans="1:13" ht="102.6" customHeight="1" thickBot="1">
      <c r="B53" s="337"/>
      <c r="C53" s="199" t="s">
        <v>108</v>
      </c>
      <c r="D53" s="148">
        <v>2</v>
      </c>
      <c r="E53" s="176" t="s">
        <v>58</v>
      </c>
      <c r="F53" s="116">
        <v>3</v>
      </c>
      <c r="G53" s="117"/>
      <c r="H53" s="117"/>
      <c r="I53" s="117">
        <f t="shared" si="7"/>
        <v>6</v>
      </c>
      <c r="J53" s="199" t="s">
        <v>109</v>
      </c>
      <c r="K53" s="177"/>
      <c r="L53" s="198"/>
      <c r="M53" s="182"/>
    </row>
    <row r="54" spans="1:13" ht="44.1" customHeight="1" thickBot="1">
      <c r="B54" s="338"/>
      <c r="C54" s="196" t="s">
        <v>110</v>
      </c>
      <c r="D54" s="149">
        <v>2</v>
      </c>
      <c r="E54" s="176" t="s">
        <v>63</v>
      </c>
      <c r="F54" s="118"/>
      <c r="G54" s="113">
        <v>2</v>
      </c>
      <c r="H54" s="113"/>
      <c r="I54" s="113">
        <f>D54*G54</f>
        <v>4</v>
      </c>
      <c r="J54" s="199" t="s">
        <v>111</v>
      </c>
      <c r="K54" s="177"/>
      <c r="L54" s="180"/>
      <c r="M54" s="179"/>
    </row>
    <row r="55" spans="1:13">
      <c r="I55" s="60"/>
      <c r="L55" s="33"/>
      <c r="M55" s="202"/>
    </row>
    <row r="56" spans="1:13" ht="16.5" thickBot="1">
      <c r="B56" s="29"/>
      <c r="C56" s="30"/>
      <c r="D56" s="31"/>
      <c r="E56" s="56"/>
      <c r="F56" s="61"/>
      <c r="G56" s="61"/>
      <c r="H56" s="61"/>
      <c r="I56" s="61"/>
      <c r="J56" s="44"/>
      <c r="K56" s="44"/>
      <c r="L56" s="231"/>
      <c r="M56" s="207"/>
    </row>
    <row r="57" spans="1:13" ht="123.6" customHeight="1" thickBot="1">
      <c r="B57" s="320" t="s">
        <v>112</v>
      </c>
      <c r="C57" s="218" t="s">
        <v>113</v>
      </c>
      <c r="D57" s="190">
        <v>2</v>
      </c>
      <c r="E57" s="195" t="s">
        <v>58</v>
      </c>
      <c r="F57" s="108">
        <v>3</v>
      </c>
      <c r="G57" s="108"/>
      <c r="H57" s="98"/>
      <c r="I57" s="100">
        <f>D57*F57</f>
        <v>6</v>
      </c>
      <c r="J57" s="199" t="s">
        <v>114</v>
      </c>
      <c r="K57" s="221"/>
      <c r="L57" s="185"/>
      <c r="M57" s="184"/>
    </row>
    <row r="58" spans="1:13" ht="72" customHeight="1" thickBot="1">
      <c r="B58" s="321"/>
      <c r="C58" s="219" t="s">
        <v>115</v>
      </c>
      <c r="D58" s="187">
        <v>2</v>
      </c>
      <c r="E58" s="220" t="s">
        <v>58</v>
      </c>
      <c r="F58" s="102">
        <v>3</v>
      </c>
      <c r="G58" s="101"/>
      <c r="H58" s="103"/>
      <c r="I58" s="113">
        <f t="shared" ref="I58:I62" si="8">D58*F58</f>
        <v>6</v>
      </c>
      <c r="J58" s="199" t="s">
        <v>116</v>
      </c>
      <c r="K58" s="177"/>
      <c r="L58" s="185"/>
      <c r="M58" s="185"/>
    </row>
    <row r="59" spans="1:13" ht="98.45" customHeight="1" thickBot="1">
      <c r="B59" s="321"/>
      <c r="C59" s="96" t="s">
        <v>117</v>
      </c>
      <c r="D59" s="187">
        <v>2</v>
      </c>
      <c r="E59" s="220" t="s">
        <v>58</v>
      </c>
      <c r="F59" s="118">
        <v>3</v>
      </c>
      <c r="G59" s="114"/>
      <c r="H59" s="113"/>
      <c r="I59" s="113">
        <f t="shared" si="8"/>
        <v>6</v>
      </c>
      <c r="J59" s="199" t="s">
        <v>118</v>
      </c>
      <c r="K59" s="181"/>
      <c r="L59" s="184"/>
      <c r="M59" s="184"/>
    </row>
    <row r="60" spans="1:13" ht="56.1" customHeight="1" thickBot="1">
      <c r="B60" s="321"/>
      <c r="C60" s="174" t="s">
        <v>308</v>
      </c>
      <c r="D60" s="187">
        <v>2</v>
      </c>
      <c r="E60" s="220" t="s">
        <v>58</v>
      </c>
      <c r="F60" s="102">
        <v>3</v>
      </c>
      <c r="G60" s="101"/>
      <c r="H60" s="103"/>
      <c r="I60" s="113">
        <f t="shared" si="8"/>
        <v>6</v>
      </c>
      <c r="J60" s="199" t="s">
        <v>119</v>
      </c>
      <c r="K60" s="181"/>
      <c r="L60" s="184"/>
      <c r="M60" s="184"/>
    </row>
    <row r="61" spans="1:13" ht="44.25" thickBot="1">
      <c r="B61" s="321"/>
      <c r="C61" s="174" t="s">
        <v>309</v>
      </c>
      <c r="D61" s="148">
        <v>2</v>
      </c>
      <c r="E61" s="220" t="s">
        <v>58</v>
      </c>
      <c r="F61" s="118">
        <v>3</v>
      </c>
      <c r="G61" s="114"/>
      <c r="H61" s="113"/>
      <c r="I61" s="113">
        <f t="shared" si="8"/>
        <v>6</v>
      </c>
      <c r="J61" s="166" t="s">
        <v>120</v>
      </c>
      <c r="K61" s="181"/>
      <c r="L61" s="185"/>
      <c r="M61" s="185"/>
    </row>
    <row r="62" spans="1:13" ht="51" customHeight="1" thickBot="1">
      <c r="B62" s="321"/>
      <c r="C62" s="174" t="s">
        <v>121</v>
      </c>
      <c r="D62" s="190">
        <v>2</v>
      </c>
      <c r="E62" s="220" t="s">
        <v>58</v>
      </c>
      <c r="F62" s="102">
        <v>3</v>
      </c>
      <c r="G62" s="101"/>
      <c r="H62" s="103"/>
      <c r="I62" s="113">
        <f t="shared" si="8"/>
        <v>6</v>
      </c>
      <c r="J62" s="199" t="s">
        <v>122</v>
      </c>
      <c r="K62" s="181"/>
      <c r="L62" s="185"/>
      <c r="M62" s="185"/>
    </row>
    <row r="63" spans="1:13" ht="44.1" customHeight="1" thickBot="1">
      <c r="B63" s="322"/>
      <c r="C63" s="150" t="s">
        <v>123</v>
      </c>
      <c r="D63" s="148">
        <v>1</v>
      </c>
      <c r="E63" s="170" t="s">
        <v>63</v>
      </c>
      <c r="F63" s="105"/>
      <c r="G63" s="104">
        <v>2</v>
      </c>
      <c r="H63" s="106"/>
      <c r="I63" s="106">
        <f>D63*G63</f>
        <v>2</v>
      </c>
      <c r="J63" s="166"/>
      <c r="K63" s="181"/>
      <c r="L63" s="184"/>
      <c r="M63" s="184"/>
    </row>
    <row r="64" spans="1:13">
      <c r="A64" s="30"/>
      <c r="B64" s="32"/>
      <c r="C64" s="63"/>
      <c r="D64" s="28"/>
      <c r="E64" s="28"/>
      <c r="F64" s="59"/>
      <c r="G64" s="59"/>
      <c r="H64" s="59"/>
      <c r="I64" s="59"/>
      <c r="J64" s="43"/>
      <c r="K64" s="43"/>
      <c r="L64" s="33"/>
      <c r="M64" s="33"/>
    </row>
    <row r="65" spans="1:13" ht="16.5" thickBot="1">
      <c r="A65" s="30"/>
      <c r="B65" s="32"/>
      <c r="C65" s="228"/>
      <c r="D65" s="35"/>
      <c r="E65" s="35"/>
      <c r="F65" s="59"/>
      <c r="G65" s="59"/>
      <c r="H65" s="59"/>
      <c r="I65" s="59"/>
      <c r="J65" s="229"/>
      <c r="K65" s="229"/>
      <c r="L65" s="231"/>
      <c r="M65" s="231"/>
    </row>
    <row r="66" spans="1:13" ht="24" customHeight="1" thickBot="1">
      <c r="B66" s="314" t="s">
        <v>124</v>
      </c>
      <c r="C66" s="151" t="s">
        <v>125</v>
      </c>
      <c r="D66" s="209">
        <v>1</v>
      </c>
      <c r="E66" s="234" t="s">
        <v>58</v>
      </c>
      <c r="F66" s="118">
        <v>3</v>
      </c>
      <c r="G66" s="114"/>
      <c r="H66" s="113"/>
      <c r="I66" s="113">
        <f>D66*F66</f>
        <v>3</v>
      </c>
      <c r="J66" s="196" t="s">
        <v>126</v>
      </c>
      <c r="K66" s="205"/>
      <c r="L66" s="185"/>
      <c r="M66" s="198"/>
    </row>
    <row r="67" spans="1:13" ht="45" customHeight="1" thickBot="1">
      <c r="B67" s="315"/>
      <c r="C67" s="150" t="s">
        <v>310</v>
      </c>
      <c r="D67" s="190">
        <v>2</v>
      </c>
      <c r="E67" s="220" t="s">
        <v>58</v>
      </c>
      <c r="F67" s="102">
        <v>3</v>
      </c>
      <c r="G67" s="101"/>
      <c r="H67" s="101"/>
      <c r="I67" s="113">
        <f>D67*F67</f>
        <v>6</v>
      </c>
      <c r="J67" s="225"/>
      <c r="K67" s="226"/>
      <c r="L67" s="185"/>
      <c r="M67" s="182"/>
    </row>
    <row r="68" spans="1:13" ht="47.1" customHeight="1" thickBot="1">
      <c r="B68" s="316"/>
      <c r="C68" s="150" t="s">
        <v>127</v>
      </c>
      <c r="D68" s="190">
        <v>2</v>
      </c>
      <c r="E68" s="170" t="s">
        <v>63</v>
      </c>
      <c r="F68" s="102"/>
      <c r="G68" s="101">
        <v>2</v>
      </c>
      <c r="H68" s="103"/>
      <c r="I68" s="103">
        <f>D68*G68</f>
        <v>4</v>
      </c>
      <c r="J68" s="199" t="s">
        <v>128</v>
      </c>
      <c r="K68" s="181"/>
      <c r="L68" s="184"/>
      <c r="M68" s="179"/>
    </row>
    <row r="69" spans="1:13">
      <c r="B69" s="222"/>
      <c r="C69" s="223"/>
      <c r="D69" s="224"/>
      <c r="E69" s="224"/>
    </row>
    <row r="70" spans="1:13" ht="16.5" thickBot="1">
      <c r="I70" s="128"/>
    </row>
    <row r="71" spans="1:13" ht="27" customHeight="1" thickBot="1">
      <c r="C71" s="119" t="s">
        <v>129</v>
      </c>
      <c r="D71" s="120">
        <f>SUM(I71)</f>
        <v>249</v>
      </c>
      <c r="E71" s="120"/>
      <c r="F71" s="121">
        <f>SUM(F10:F68)/3</f>
        <v>43</v>
      </c>
      <c r="G71" s="121">
        <f>SUM(G10:G68)/2</f>
        <v>5</v>
      </c>
      <c r="H71" s="145">
        <f>SUM(H10:H68)</f>
        <v>0</v>
      </c>
      <c r="I71" s="128">
        <f>SUM(I10:I68)</f>
        <v>249</v>
      </c>
    </row>
    <row r="72" spans="1:13" ht="16.5" thickBot="1">
      <c r="C72" s="129"/>
      <c r="D72" s="130" t="s">
        <v>130</v>
      </c>
      <c r="E72" s="130" t="s">
        <v>131</v>
      </c>
      <c r="F72" s="131"/>
      <c r="G72" s="131"/>
      <c r="H72" s="146"/>
      <c r="I72" s="128"/>
    </row>
    <row r="73" spans="1:13" ht="24" thickBot="1">
      <c r="C73" s="122" t="s">
        <v>132</v>
      </c>
      <c r="D73" s="123"/>
      <c r="E73" s="123">
        <f>D71/I71*100</f>
        <v>100</v>
      </c>
      <c r="F73" s="124">
        <f>SUM(I66:I67,I57:I62,I47:I53,I41:I44,I34:I39,I29:I32,I23:I27,I15:I21,I11,I10,I12)/270*100</f>
        <v>85.555555555555557</v>
      </c>
      <c r="G73" s="124">
        <f>SUM(I68,I63,I54,I22,I13)/24*100</f>
        <v>75</v>
      </c>
      <c r="H73" s="147" t="e">
        <f>SUM(#REF!,#REF!,#REF!)/6*100</f>
        <v>#REF!</v>
      </c>
      <c r="I73" s="26"/>
    </row>
    <row r="74" spans="1:13">
      <c r="C74" s="132" t="s">
        <v>58</v>
      </c>
      <c r="D74" s="120">
        <f>$F$71</f>
        <v>43</v>
      </c>
      <c r="E74" s="125">
        <f>$F$73</f>
        <v>85.555555555555557</v>
      </c>
      <c r="F74" s="115"/>
      <c r="G74" s="115"/>
    </row>
    <row r="75" spans="1:13">
      <c r="C75" s="133" t="s">
        <v>133</v>
      </c>
      <c r="D75" s="126">
        <f>$G$71</f>
        <v>5</v>
      </c>
      <c r="E75" s="127">
        <f>$G$73</f>
        <v>75</v>
      </c>
      <c r="F75" s="115"/>
      <c r="G75" s="115"/>
    </row>
  </sheetData>
  <sheetProtection selectLockedCells="1"/>
  <mergeCells count="14">
    <mergeCell ref="B66:B68"/>
    <mergeCell ref="B15:B17"/>
    <mergeCell ref="B10:B13"/>
    <mergeCell ref="B19:B27"/>
    <mergeCell ref="B57:B63"/>
    <mergeCell ref="B41:B44"/>
    <mergeCell ref="B34:B39"/>
    <mergeCell ref="B29:B32"/>
    <mergeCell ref="B47:B54"/>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7" r:id="rId4" xr:uid="{954621AC-2916-40A2-9C08-AEB2EA49F3B8}"/>
    <hyperlink ref="K50" r:id="rId5" xr:uid="{D9978958-2282-42C8-B32F-E9A6222CAE35}"/>
    <hyperlink ref="K20" r:id="rId6" xr:uid="{9F944988-9631-43B2-8D86-BD64B9B5A562}"/>
  </hyperlinks>
  <pageMargins left="0.30555555555555558" right="0.27777777777777779" top="0.75" bottom="0.75" header="0.3" footer="0.3"/>
  <pageSetup paperSize="9"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2578125" defaultRowHeight="15.75" customHeight="1"/>
  <cols>
    <col min="1" max="1" width="21.42578125" style="22" customWidth="1"/>
    <col min="2" max="70" width="21.42578125" style="20" customWidth="1"/>
    <col min="71" max="16384" width="14.42578125" style="20"/>
  </cols>
  <sheetData>
    <row r="1" spans="1:72" ht="15.75" customHeight="1">
      <c r="A1" s="6" t="s">
        <v>134</v>
      </c>
      <c r="B1" s="2" t="s">
        <v>135</v>
      </c>
      <c r="C1" s="1" t="s">
        <v>136</v>
      </c>
      <c r="D1" s="1" t="s">
        <v>137</v>
      </c>
      <c r="E1" s="1" t="s">
        <v>19</v>
      </c>
      <c r="F1" s="1" t="s">
        <v>138</v>
      </c>
      <c r="G1" s="1" t="s">
        <v>139</v>
      </c>
      <c r="H1" s="1" t="s">
        <v>140</v>
      </c>
      <c r="I1" s="1" t="s">
        <v>141</v>
      </c>
      <c r="J1" s="1" t="s">
        <v>142</v>
      </c>
      <c r="K1" s="1" t="s">
        <v>143</v>
      </c>
      <c r="L1" s="1" t="s">
        <v>144</v>
      </c>
      <c r="M1" s="1" t="s">
        <v>145</v>
      </c>
      <c r="N1" s="1" t="s">
        <v>146</v>
      </c>
      <c r="O1" s="1" t="s">
        <v>147</v>
      </c>
      <c r="P1" s="1" t="s">
        <v>148</v>
      </c>
      <c r="Q1" s="1" t="s">
        <v>149</v>
      </c>
      <c r="R1" s="1" t="s">
        <v>150</v>
      </c>
      <c r="S1" s="1" t="s">
        <v>151</v>
      </c>
      <c r="T1" s="1" t="s">
        <v>152</v>
      </c>
      <c r="U1" s="1" t="s">
        <v>153</v>
      </c>
      <c r="V1" s="1" t="s">
        <v>154</v>
      </c>
      <c r="W1" s="1" t="s">
        <v>155</v>
      </c>
      <c r="X1" s="1" t="s">
        <v>156</v>
      </c>
      <c r="Y1" s="1" t="s">
        <v>157</v>
      </c>
      <c r="Z1" s="2" t="s">
        <v>158</v>
      </c>
      <c r="AA1" s="1" t="s">
        <v>159</v>
      </c>
      <c r="AB1" s="1" t="s">
        <v>160</v>
      </c>
      <c r="AC1" s="1" t="s">
        <v>161</v>
      </c>
      <c r="AD1" s="1" t="s">
        <v>162</v>
      </c>
      <c r="AE1" s="1" t="s">
        <v>163</v>
      </c>
      <c r="AF1" s="1" t="s">
        <v>164</v>
      </c>
      <c r="AG1" s="1" t="s">
        <v>165</v>
      </c>
      <c r="AH1" s="1" t="s">
        <v>166</v>
      </c>
      <c r="AI1" s="1" t="s">
        <v>167</v>
      </c>
      <c r="AJ1" s="1" t="s">
        <v>168</v>
      </c>
      <c r="AK1" s="1" t="s">
        <v>169</v>
      </c>
      <c r="AL1" s="1" t="s">
        <v>170</v>
      </c>
      <c r="AM1" s="1" t="s">
        <v>171</v>
      </c>
      <c r="AN1" s="1" t="s">
        <v>172</v>
      </c>
      <c r="AO1" s="1" t="s">
        <v>173</v>
      </c>
      <c r="AP1" s="1" t="s">
        <v>174</v>
      </c>
      <c r="AQ1" s="1" t="s">
        <v>175</v>
      </c>
      <c r="AR1" s="1" t="s">
        <v>176</v>
      </c>
      <c r="AS1" s="1" t="s">
        <v>177</v>
      </c>
      <c r="AT1" s="1" t="s">
        <v>178</v>
      </c>
      <c r="AU1" s="1" t="s">
        <v>179</v>
      </c>
      <c r="AV1" s="1" t="s">
        <v>180</v>
      </c>
      <c r="AW1" s="1" t="s">
        <v>181</v>
      </c>
      <c r="AX1" s="1" t="s">
        <v>182</v>
      </c>
      <c r="AY1" s="1" t="s">
        <v>183</v>
      </c>
      <c r="AZ1" s="1" t="s">
        <v>184</v>
      </c>
      <c r="BA1" s="1" t="s">
        <v>185</v>
      </c>
      <c r="BB1" s="1" t="s">
        <v>186</v>
      </c>
      <c r="BC1" s="1" t="s">
        <v>187</v>
      </c>
      <c r="BD1" s="1" t="s">
        <v>188</v>
      </c>
      <c r="BE1" s="1" t="s">
        <v>189</v>
      </c>
      <c r="BF1" s="1" t="s">
        <v>190</v>
      </c>
      <c r="BG1" s="1" t="s">
        <v>191</v>
      </c>
      <c r="BH1" s="1" t="s">
        <v>192</v>
      </c>
      <c r="BI1" s="2" t="s">
        <v>193</v>
      </c>
      <c r="BJ1" s="4" t="s">
        <v>194</v>
      </c>
      <c r="BK1" s="66" t="s">
        <v>195</v>
      </c>
      <c r="BL1" s="66" t="s">
        <v>196</v>
      </c>
      <c r="BM1" s="67" t="s">
        <v>197</v>
      </c>
      <c r="BN1" s="67" t="s">
        <v>198</v>
      </c>
      <c r="BO1" s="66" t="s">
        <v>199</v>
      </c>
      <c r="BP1" s="18" t="s">
        <v>200</v>
      </c>
      <c r="BQ1" s="18" t="s">
        <v>201</v>
      </c>
      <c r="BR1" s="18" t="s">
        <v>202</v>
      </c>
      <c r="BS1" s="18" t="s">
        <v>203</v>
      </c>
      <c r="BT1" s="18" t="s">
        <v>204</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2578125" defaultRowHeight="15.75" customHeight="1"/>
  <cols>
    <col min="1" max="1" width="17" bestFit="1" customWidth="1"/>
    <col min="3" max="3" width="23.8554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205</v>
      </c>
      <c r="E1" s="5" t="s">
        <v>206</v>
      </c>
      <c r="F1" s="3" t="s">
        <v>207</v>
      </c>
      <c r="G1" s="3" t="str">
        <f>IF(ISBLANK('Risk Rating'!K1), "", 'Risk Rating'!K1)</f>
        <v>Risk Rating</v>
      </c>
      <c r="H1" s="7" t="s">
        <v>130</v>
      </c>
      <c r="I1" s="3" t="s">
        <v>208</v>
      </c>
      <c r="J1" s="3" t="s">
        <v>209</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7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7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7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7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7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7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7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7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7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7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7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7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7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7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7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7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7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7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7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7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7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7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7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7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7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7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7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7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7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7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7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7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7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7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7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7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7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7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7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7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7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7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7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7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7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7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7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7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7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7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7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7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7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7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7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7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7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7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7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7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7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7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7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7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7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2578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210</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257812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211</v>
      </c>
      <c r="G1" s="2" t="s">
        <v>212</v>
      </c>
      <c r="H1" s="2">
        <v>1</v>
      </c>
      <c r="I1" s="2">
        <v>1</v>
      </c>
      <c r="J1" s="2">
        <v>1</v>
      </c>
      <c r="L1" s="2" t="s">
        <v>213</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257812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214</v>
      </c>
      <c r="K1" s="2" t="s">
        <v>215</v>
      </c>
      <c r="L1" s="2">
        <v>2</v>
      </c>
      <c r="M1" s="2">
        <v>2</v>
      </c>
      <c r="N1" s="2">
        <v>3</v>
      </c>
      <c r="O1" s="2">
        <v>3</v>
      </c>
      <c r="P1" s="2">
        <v>3</v>
      </c>
      <c r="Q1" s="2">
        <v>2</v>
      </c>
      <c r="R1" s="2">
        <v>2</v>
      </c>
      <c r="T1" s="2" t="s">
        <v>216</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257812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217</v>
      </c>
      <c r="Z1" s="2" t="s">
        <v>218</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219</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DE49F6A7279F4583E340DB138D4E77" ma:contentTypeVersion="13" ma:contentTypeDescription="Create a new document." ma:contentTypeScope="" ma:versionID="331ddc38a83860f7ea77a318604a8a4c">
  <xsd:schema xmlns:xsd="http://www.w3.org/2001/XMLSchema" xmlns:xs="http://www.w3.org/2001/XMLSchema" xmlns:p="http://schemas.microsoft.com/office/2006/metadata/properties" xmlns:ns3="a25f51c4-62d4-4654-9081-4476c6fbf03f" xmlns:ns4="7b7a1095-2207-4109-aad1-d5cdf425fa1b" targetNamespace="http://schemas.microsoft.com/office/2006/metadata/properties" ma:root="true" ma:fieldsID="f2a69185f1106eaa9f98e5a6842b8987" ns3:_="" ns4:_="">
    <xsd:import namespace="a25f51c4-62d4-4654-9081-4476c6fbf03f"/>
    <xsd:import namespace="7b7a1095-2207-4109-aad1-d5cdf425fa1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5f51c4-62d4-4654-9081-4476c6fbf0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7a1095-2207-4109-aad1-d5cdf425fa1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25f51c4-62d4-4654-9081-4476c6fbf03f"/>
    <ds:schemaRef ds:uri="7b7a1095-2207-4109-aad1-d5cdf425fa1b"/>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CBBEFF1-C13D-44F8-8F09-A73303204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5f51c4-62d4-4654-9081-4476c6fbf03f"/>
    <ds:schemaRef ds:uri="7b7a1095-2207-4109-aad1-d5cdf425f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Alanna Boudreau</cp:lastModifiedBy>
  <cp:revision/>
  <dcterms:created xsi:type="dcterms:W3CDTF">2020-04-27T18:49:34Z</dcterms:created>
  <dcterms:modified xsi:type="dcterms:W3CDTF">2020-05-29T21:11:51Z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0x01010018DE49F6A7279F4583E340DB138D4E77</vt:lpwstr>
  </property>
</Properties>
</file>